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uprd.sharepoint.com/sites/TU-OVPR-Shared-ResAdminPostAward/Shared Documents/Res Admin Post Award/Grant Accounting/General/Summer Salary/"/>
    </mc:Choice>
  </mc:AlternateContent>
  <xr:revisionPtr revIDLastSave="23" documentId="13_ncr:1_{3548DEED-17EA-42EC-A21B-D66C9F55031B}" xr6:coauthVersionLast="47" xr6:coauthVersionMax="47" xr10:uidLastSave="{53D610FC-5C3E-4E9D-940F-EF064803044D}"/>
  <bookViews>
    <workbookView xWindow="28680" yWindow="-120" windowWidth="29040" windowHeight="15720" xr2:uid="{4AFACFC9-3ADC-4BB1-B673-4B74BD0108E4}"/>
  </bookViews>
  <sheets>
    <sheet name="Template" sheetId="1" r:id="rId1"/>
    <sheet name="Example_Under Cap" sheetId="8" r:id="rId2"/>
    <sheet name="Example_Over Cap"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1" i="8"/>
  <c r="L29" i="8"/>
  <c r="N21" i="8" s="1"/>
  <c r="H29" i="8"/>
  <c r="J21" i="8" s="1"/>
  <c r="D29" i="8"/>
  <c r="M28" i="8"/>
  <c r="I28" i="8"/>
  <c r="E28" i="8"/>
  <c r="N27" i="8"/>
  <c r="M27" i="8"/>
  <c r="J27" i="8"/>
  <c r="I27" i="8"/>
  <c r="F27" i="8"/>
  <c r="N26" i="8"/>
  <c r="M26" i="8"/>
  <c r="J26" i="8"/>
  <c r="F26" i="8"/>
  <c r="E26" i="8"/>
  <c r="N25" i="8"/>
  <c r="M25" i="8"/>
  <c r="J25" i="8"/>
  <c r="I25" i="8"/>
  <c r="F25" i="8"/>
  <c r="N24" i="8"/>
  <c r="M24" i="8"/>
  <c r="J24" i="8"/>
  <c r="F24" i="8"/>
  <c r="E24" i="8"/>
  <c r="N23" i="8"/>
  <c r="M23" i="8"/>
  <c r="J23" i="8"/>
  <c r="I23" i="8"/>
  <c r="F23" i="8"/>
  <c r="N22" i="8"/>
  <c r="J22" i="8"/>
  <c r="F22" i="8"/>
  <c r="F21" i="8"/>
  <c r="F13" i="8"/>
  <c r="I26" i="8" s="1"/>
  <c r="M21" i="8"/>
  <c r="L29" i="7"/>
  <c r="H29" i="7"/>
  <c r="D29" i="7"/>
  <c r="N27" i="7"/>
  <c r="M27" i="7"/>
  <c r="J27" i="7"/>
  <c r="I27" i="7"/>
  <c r="F27" i="7"/>
  <c r="N26" i="7"/>
  <c r="M26" i="7"/>
  <c r="J26" i="7"/>
  <c r="I26" i="7"/>
  <c r="F26" i="7"/>
  <c r="N25" i="7"/>
  <c r="M25" i="7"/>
  <c r="J25" i="7"/>
  <c r="I25" i="7"/>
  <c r="F25" i="7"/>
  <c r="E25" i="7"/>
  <c r="N24" i="7"/>
  <c r="M24" i="7"/>
  <c r="J24" i="7"/>
  <c r="I24" i="7"/>
  <c r="F24" i="7"/>
  <c r="E24" i="7"/>
  <c r="N23" i="7"/>
  <c r="M23" i="7"/>
  <c r="J23" i="7"/>
  <c r="I23" i="7"/>
  <c r="F23" i="7"/>
  <c r="E23" i="7"/>
  <c r="N22" i="7"/>
  <c r="M22" i="7"/>
  <c r="I22" i="7"/>
  <c r="E22" i="7"/>
  <c r="M21" i="7"/>
  <c r="I21" i="7"/>
  <c r="E21" i="7"/>
  <c r="F13" i="7"/>
  <c r="E26" i="7" s="1"/>
  <c r="F13" i="1"/>
  <c r="M25" i="1"/>
  <c r="N27" i="1"/>
  <c r="N26" i="1"/>
  <c r="N25" i="1"/>
  <c r="N24" i="1"/>
  <c r="N23" i="1"/>
  <c r="N22" i="1"/>
  <c r="M28" i="1"/>
  <c r="J27" i="1"/>
  <c r="J26" i="1"/>
  <c r="J25" i="1"/>
  <c r="J24" i="1"/>
  <c r="J23" i="1"/>
  <c r="F27" i="1"/>
  <c r="F26" i="1"/>
  <c r="F25" i="1"/>
  <c r="F24" i="1"/>
  <c r="F23" i="1"/>
  <c r="E28" i="7" l="1"/>
  <c r="M28" i="7"/>
  <c r="M29" i="7" s="1"/>
  <c r="N21" i="7" s="1"/>
  <c r="I28" i="7"/>
  <c r="M22" i="8"/>
  <c r="M29" i="8" s="1"/>
  <c r="N28" i="8" s="1"/>
  <c r="N29" i="8" s="1"/>
  <c r="E22" i="8"/>
  <c r="I21" i="8"/>
  <c r="E21" i="8"/>
  <c r="E23" i="8"/>
  <c r="E25" i="8"/>
  <c r="E27" i="8"/>
  <c r="I22" i="8"/>
  <c r="I24" i="8"/>
  <c r="E27" i="7"/>
  <c r="E29" i="7" s="1"/>
  <c r="F22" i="7" s="1"/>
  <c r="M23" i="1"/>
  <c r="M24" i="1"/>
  <c r="M26" i="1"/>
  <c r="M27" i="1"/>
  <c r="N28" i="7" l="1"/>
  <c r="N29" i="7" s="1"/>
  <c r="I29" i="7"/>
  <c r="F28" i="7"/>
  <c r="F21" i="7"/>
  <c r="E29" i="8"/>
  <c r="F28" i="8" s="1"/>
  <c r="F29" i="8" s="1"/>
  <c r="I29" i="8"/>
  <c r="J28" i="8" s="1"/>
  <c r="J29" i="8" s="1"/>
  <c r="J21" i="7" l="1"/>
  <c r="J22" i="7"/>
  <c r="J28" i="7"/>
  <c r="F29" i="7"/>
  <c r="J29" i="7" l="1"/>
  <c r="L29" i="1"/>
  <c r="H29" i="1"/>
  <c r="D29" i="1"/>
  <c r="F11" i="1"/>
  <c r="E21" i="1" l="1"/>
  <c r="M22" i="1"/>
  <c r="M21" i="1"/>
  <c r="E25" i="1"/>
  <c r="I23" i="1"/>
  <c r="I24" i="1"/>
  <c r="I25" i="1"/>
  <c r="I26" i="1"/>
  <c r="E27" i="1"/>
  <c r="E26" i="1"/>
  <c r="E24" i="1"/>
  <c r="I21" i="1"/>
  <c r="E23" i="1"/>
  <c r="I27" i="1"/>
  <c r="E22" i="1"/>
  <c r="I22" i="1"/>
  <c r="I28" i="1" l="1"/>
  <c r="I29" i="1" s="1"/>
  <c r="J22" i="1" s="1"/>
  <c r="E28" i="1"/>
  <c r="M29" i="1"/>
  <c r="N28" i="1" l="1"/>
  <c r="N21" i="1"/>
  <c r="J28" i="1"/>
  <c r="J21" i="1"/>
  <c r="E29" i="1"/>
  <c r="F28" i="1" s="1"/>
  <c r="F22" i="1"/>
  <c r="F21" i="1"/>
  <c r="J29" i="1" l="1"/>
  <c r="N29" i="1"/>
  <c r="F29" i="1" l="1"/>
</calcChain>
</file>

<file path=xl/sharedStrings.xml><?xml version="1.0" encoding="utf-8"?>
<sst xmlns="http://schemas.openxmlformats.org/spreadsheetml/2006/main" count="95" uniqueCount="32">
  <si>
    <t>Faculty Name:</t>
  </si>
  <si>
    <t>Step 1: Summer Pay Monthly Rate</t>
  </si>
  <si>
    <t>OR</t>
  </si>
  <si>
    <t>Enter monthly payment (9 months paid over 12):</t>
  </si>
  <si>
    <t>Summer Salary Monthly Rate</t>
  </si>
  <si>
    <t>Step 2: Allocate Effort Across Summer Months By FOAP</t>
  </si>
  <si>
    <t>FOAP</t>
  </si>
  <si>
    <t>NIH Cap?</t>
  </si>
  <si>
    <t>June Effort %</t>
  </si>
  <si>
    <t>June Payment</t>
  </si>
  <si>
    <t>June Distribution</t>
  </si>
  <si>
    <t>July Effort %</t>
  </si>
  <si>
    <t>July Payment</t>
  </si>
  <si>
    <t>July Distribution</t>
  </si>
  <si>
    <t>August Effort %</t>
  </si>
  <si>
    <t>August Payment</t>
  </si>
  <si>
    <t>August Distribution</t>
  </si>
  <si>
    <t>Salary Cap Gap (if applicable)</t>
  </si>
  <si>
    <t>Sal Cap</t>
  </si>
  <si>
    <t>Total</t>
  </si>
  <si>
    <t>Step 3: Employees Taking More Than 2.5 Summer Months Effort (If Applicable)</t>
  </si>
  <si>
    <t>Step 4: Submit Summer Pay Request Through Workflow</t>
  </si>
  <si>
    <r>
      <rPr>
        <b/>
        <i/>
        <sz val="11"/>
        <color theme="1"/>
        <rFont val="Calibri"/>
        <family val="2"/>
        <scheme val="minor"/>
      </rPr>
      <t>Instructions:</t>
    </r>
    <r>
      <rPr>
        <sz val="11"/>
        <color theme="1"/>
        <rFont val="Calibri"/>
        <family val="2"/>
        <scheme val="minor"/>
      </rPr>
      <t xml:space="preserve"> Include this excel file and any other supporting documentation with the workflow request.</t>
    </r>
  </si>
  <si>
    <t>360001-02-1234</t>
  </si>
  <si>
    <t>No</t>
  </si>
  <si>
    <t>360002-02-1234</t>
  </si>
  <si>
    <t>Yes</t>
  </si>
  <si>
    <r>
      <rPr>
        <b/>
        <i/>
        <sz val="11"/>
        <color rgb="FF000000"/>
        <rFont val="Calibri"/>
      </rPr>
      <t>Instructions:</t>
    </r>
    <r>
      <rPr>
        <sz val="11"/>
        <color rgb="FF000000"/>
        <rFont val="Calibri"/>
      </rPr>
      <t xml:space="preserve"> Enter the FOAP and effort allocation by month in the pink cells below. If the Investigator is above the gap and the NIH salary cap is applicable to that FOAP, select "Yes" from the </t>
    </r>
    <r>
      <rPr>
        <i/>
        <sz val="11"/>
        <color rgb="FF000000"/>
        <rFont val="Calibri"/>
      </rPr>
      <t xml:space="preserve">NIH Cap? </t>
    </r>
    <r>
      <rPr>
        <sz val="11"/>
        <color rgb="FF000000"/>
        <rFont val="Calibri"/>
      </rPr>
      <t>drop-down menu. Effort devoted to non-research activities can be listed in one row.  Payment for non-research activities is not reviewed and approved by OVPR, but it important to the overall calculation of summer pay and allocation of effort to grant funds. The Distribution column is calculated for input into the worflow request. Insert a screenshot of the salary from PCN Lookup, Cognos, or other salary verification.</t>
    </r>
  </si>
  <si>
    <r>
      <rPr>
        <b/>
        <i/>
        <sz val="11"/>
        <color theme="1"/>
        <rFont val="Calibri"/>
        <family val="2"/>
        <scheme val="minor"/>
      </rPr>
      <t>Instructions:</t>
    </r>
    <r>
      <rPr>
        <sz val="11"/>
        <color theme="1"/>
        <rFont val="Calibri"/>
        <family val="2"/>
        <scheme val="minor"/>
      </rPr>
      <t xml:space="preserve"> Determine the allowable monthly payment for the Investigator.  Enter either the individual's annual base salary as of June 30, 2026 or their monthly payment amount in the pink cells below.</t>
    </r>
  </si>
  <si>
    <t>Enter Base Salary as of June 30, 2026:</t>
  </si>
  <si>
    <t>NIH Salary Cap ($228,000)</t>
  </si>
  <si>
    <r>
      <rPr>
        <b/>
        <i/>
        <sz val="11"/>
        <color theme="1"/>
        <rFont val="Calibri"/>
        <family val="2"/>
        <scheme val="minor"/>
      </rPr>
      <t>Instructions:</t>
    </r>
    <r>
      <rPr>
        <sz val="11"/>
        <color theme="1"/>
        <rFont val="Calibri"/>
        <family val="2"/>
        <scheme val="minor"/>
      </rPr>
      <t xml:space="preserve"> For faculty requesting more than 2.5 months of summer salary support, please complete the Summer Salary Certification found on the OVPR website: 
https://research.temple.edu/researchadministration/sponsored-programs-lifecycle/award-management-financial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</si>
</sst>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color theme="1"/>
      <name val="Calibri"/>
      <family val="2"/>
    </font>
    <font>
      <b/>
      <sz val="11"/>
      <color rgb="FF000000"/>
      <name val="Calibri"/>
      <family val="2"/>
    </font>
    <font>
      <sz val="11"/>
      <color theme="1"/>
      <name val="Calibri"/>
      <family val="2"/>
    </font>
    <font>
      <b/>
      <i/>
      <sz val="11"/>
      <color rgb="FF000000"/>
      <name val="Calibri"/>
    </font>
    <font>
      <sz val="11"/>
      <color rgb="FF000000"/>
      <name val="Calibri"/>
    </font>
    <font>
      <i/>
      <sz val="11"/>
      <color rgb="FF000000"/>
      <name val="Calibri"/>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9D9D9"/>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43" fontId="0" fillId="0" borderId="0" xfId="1" applyFont="1"/>
    <xf numFmtId="44" fontId="0" fillId="0" borderId="0" xfId="1" applyNumberFormat="1" applyFont="1"/>
    <xf numFmtId="43" fontId="0" fillId="4" borderId="0" xfId="1" applyFont="1" applyFill="1"/>
    <xf numFmtId="44" fontId="0" fillId="4" borderId="0" xfId="1" applyNumberFormat="1" applyFont="1" applyFill="1"/>
    <xf numFmtId="0" fontId="3" fillId="0" borderId="0" xfId="0" applyFont="1" applyAlignment="1">
      <alignment horizontal="center"/>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4" borderId="1" xfId="0" applyFont="1" applyFill="1" applyBorder="1" applyAlignment="1">
      <alignment vertical="center" wrapText="1"/>
    </xf>
    <xf numFmtId="10" fontId="7" fillId="4" borderId="1" xfId="0" applyNumberFormat="1" applyFont="1" applyFill="1" applyBorder="1" applyAlignment="1">
      <alignment vertical="center" wrapText="1"/>
    </xf>
    <xf numFmtId="10" fontId="5" fillId="0" borderId="1" xfId="0" applyNumberFormat="1" applyFont="1" applyBorder="1" applyAlignment="1">
      <alignment vertical="center" wrapText="1"/>
    </xf>
    <xf numFmtId="43" fontId="0" fillId="0" borderId="1" xfId="1" applyFont="1" applyBorder="1"/>
    <xf numFmtId="43" fontId="3" fillId="0" borderId="1" xfId="0" applyNumberFormat="1" applyFont="1" applyBorder="1"/>
    <xf numFmtId="0" fontId="3" fillId="0" borderId="0" xfId="0" applyFont="1"/>
    <xf numFmtId="0" fontId="0" fillId="6" borderId="0" xfId="0" applyFill="1"/>
    <xf numFmtId="10" fontId="7" fillId="0" borderId="1" xfId="0" applyNumberFormat="1" applyFont="1" applyBorder="1" applyAlignment="1">
      <alignment vertical="center" wrapText="1"/>
    </xf>
    <xf numFmtId="10" fontId="7" fillId="0" borderId="1" xfId="0" applyNumberFormat="1" applyFont="1" applyBorder="1" applyAlignment="1">
      <alignment wrapText="1"/>
    </xf>
    <xf numFmtId="0" fontId="0" fillId="3" borderId="1" xfId="0" applyFill="1" applyBorder="1" applyAlignment="1">
      <alignment horizontal="center" vertical="center" wrapText="1"/>
    </xf>
    <xf numFmtId="0" fontId="2" fillId="2" borderId="1" xfId="0" applyFont="1" applyFill="1" applyBorder="1" applyAlignment="1">
      <alignment horizontal="center"/>
    </xf>
    <xf numFmtId="0" fontId="0" fillId="4" borderId="0" xfId="0" applyFill="1" applyAlignment="1">
      <alignment horizontal="left"/>
    </xf>
    <xf numFmtId="0" fontId="9" fillId="3" borderId="1" xfId="0" applyFont="1" applyFill="1" applyBorder="1" applyAlignment="1">
      <alignment horizontal="center" vertical="center" wrapText="1"/>
    </xf>
    <xf numFmtId="0" fontId="2" fillId="2" borderId="1" xfId="0" applyFont="1" applyFill="1" applyBorder="1" applyAlignment="1">
      <alignment horizont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28BB-A05B-490E-9A2F-311F3C6949D9}">
  <sheetPr>
    <pageSetUpPr fitToPage="1"/>
  </sheetPr>
  <dimension ref="B2:N36"/>
  <sheetViews>
    <sheetView showGridLines="0" tabSelected="1" zoomScaleNormal="100" workbookViewId="0"/>
  </sheetViews>
  <sheetFormatPr defaultRowHeight="14.5" x14ac:dyDescent="0.35"/>
  <cols>
    <col min="1" max="1" width="1.6328125" customWidth="1"/>
    <col min="2" max="2" width="16.6328125" customWidth="1"/>
    <col min="3" max="3" width="5.6328125" customWidth="1"/>
    <col min="4" max="4" width="8.08984375" customWidth="1"/>
    <col min="5" max="5" width="12.90625" customWidth="1"/>
    <col min="6" max="6" width="14.36328125" customWidth="1"/>
    <col min="7" max="7" width="0.6328125" customWidth="1"/>
    <col min="8" max="8" width="8.08984375" customWidth="1"/>
    <col min="9" max="9" width="12.90625" customWidth="1"/>
    <col min="10" max="10" width="14.36328125" customWidth="1"/>
    <col min="11" max="11" width="0.6328125" customWidth="1"/>
    <col min="12" max="12" width="8.08984375" customWidth="1"/>
    <col min="13" max="13" width="12.90625" customWidth="1"/>
    <col min="14" max="14" width="14.36328125" customWidth="1"/>
  </cols>
  <sheetData>
    <row r="2" spans="2:14" x14ac:dyDescent="0.35">
      <c r="B2" s="13" t="s">
        <v>0</v>
      </c>
      <c r="C2" s="19"/>
      <c r="D2" s="19"/>
      <c r="E2" s="19"/>
    </row>
    <row r="4" spans="2:14" x14ac:dyDescent="0.35">
      <c r="B4" s="18" t="s">
        <v>1</v>
      </c>
      <c r="C4" s="18"/>
      <c r="D4" s="18"/>
      <c r="E4" s="18"/>
      <c r="F4" s="18"/>
    </row>
    <row r="5" spans="2:14" ht="56" customHeight="1" x14ac:dyDescent="0.35">
      <c r="B5" s="17" t="s">
        <v>28</v>
      </c>
      <c r="C5" s="17"/>
      <c r="D5" s="17"/>
      <c r="E5" s="17"/>
      <c r="F5" s="17"/>
    </row>
    <row r="6" spans="2:14" x14ac:dyDescent="0.35">
      <c r="D6" s="1"/>
    </row>
    <row r="7" spans="2:14" x14ac:dyDescent="0.35">
      <c r="B7" t="s">
        <v>29</v>
      </c>
      <c r="F7" s="3"/>
    </row>
    <row r="8" spans="2:14" x14ac:dyDescent="0.35">
      <c r="B8" s="5" t="s">
        <v>2</v>
      </c>
      <c r="E8" s="1"/>
    </row>
    <row r="9" spans="2:14" x14ac:dyDescent="0.35">
      <c r="B9" t="s">
        <v>3</v>
      </c>
      <c r="F9" s="4"/>
    </row>
    <row r="10" spans="2:14" x14ac:dyDescent="0.35">
      <c r="E10" s="2"/>
    </row>
    <row r="11" spans="2:14" x14ac:dyDescent="0.35">
      <c r="B11" t="s">
        <v>4</v>
      </c>
      <c r="F11" s="2">
        <f>IF(F7&gt;0,F7/9,F9*12/9)</f>
        <v>0</v>
      </c>
    </row>
    <row r="12" spans="2:14" x14ac:dyDescent="0.35">
      <c r="E12" s="2"/>
    </row>
    <row r="13" spans="2:14" x14ac:dyDescent="0.35">
      <c r="B13" t="s">
        <v>30</v>
      </c>
      <c r="F13" s="2">
        <f>228000/12</f>
        <v>19000</v>
      </c>
    </row>
    <row r="16" spans="2:14" ht="14.4" customHeight="1" x14ac:dyDescent="0.35">
      <c r="B16" s="21" t="s">
        <v>5</v>
      </c>
      <c r="C16" s="21"/>
      <c r="D16" s="21"/>
      <c r="E16" s="21"/>
      <c r="F16" s="21"/>
      <c r="G16" s="21"/>
      <c r="H16" s="21"/>
      <c r="I16" s="21"/>
      <c r="J16" s="21"/>
      <c r="K16" s="21"/>
      <c r="L16" s="21"/>
      <c r="M16" s="21"/>
      <c r="N16" s="21"/>
    </row>
    <row r="17" spans="2:14" ht="71.400000000000006" customHeight="1" x14ac:dyDescent="0.35">
      <c r="B17" s="20" t="s">
        <v>27</v>
      </c>
      <c r="C17" s="17"/>
      <c r="D17" s="17"/>
      <c r="E17" s="17"/>
      <c r="F17" s="17"/>
      <c r="G17" s="17"/>
      <c r="H17" s="17"/>
      <c r="I17" s="17"/>
      <c r="J17" s="17"/>
      <c r="K17" s="17"/>
      <c r="L17" s="17"/>
      <c r="M17" s="17"/>
      <c r="N17" s="17"/>
    </row>
    <row r="20" spans="2:14" ht="29" x14ac:dyDescent="0.35">
      <c r="B20" s="6" t="s">
        <v>6</v>
      </c>
      <c r="C20" s="7" t="s">
        <v>7</v>
      </c>
      <c r="D20" s="7" t="s">
        <v>8</v>
      </c>
      <c r="E20" s="7" t="s">
        <v>9</v>
      </c>
      <c r="F20" s="7" t="s">
        <v>10</v>
      </c>
      <c r="G20" s="14"/>
      <c r="H20" s="7" t="s">
        <v>11</v>
      </c>
      <c r="I20" s="7" t="s">
        <v>12</v>
      </c>
      <c r="J20" s="7" t="s">
        <v>13</v>
      </c>
      <c r="K20" s="14"/>
      <c r="L20" s="7" t="s">
        <v>14</v>
      </c>
      <c r="M20" s="7" t="s">
        <v>15</v>
      </c>
      <c r="N20" s="7" t="s">
        <v>16</v>
      </c>
    </row>
    <row r="21" spans="2:14" x14ac:dyDescent="0.35">
      <c r="B21" s="8"/>
      <c r="C21" s="8"/>
      <c r="D21" s="9"/>
      <c r="E21" s="11">
        <f t="shared" ref="E21:E27" si="0">IF($C21="No",$F$11*D21,$F$13*D21)</f>
        <v>0</v>
      </c>
      <c r="F21" s="15" t="str">
        <f>IF(D21="","",IF($C21="No",D21/D$29,E21/E$29))</f>
        <v/>
      </c>
      <c r="G21" s="14"/>
      <c r="H21" s="9"/>
      <c r="I21" s="11">
        <f t="shared" ref="I21:I27" si="1">IF($C21="No",$F$11*H21,$F$13*H21)</f>
        <v>0</v>
      </c>
      <c r="J21" s="15" t="str">
        <f>IF(H21="","",IF($C21="No",H21/H$29,I21/I$29))</f>
        <v/>
      </c>
      <c r="K21" s="14"/>
      <c r="L21" s="9"/>
      <c r="M21" s="11">
        <f t="shared" ref="M21:M27" si="2">IF($C21="No",$F$11*L21,$F$13*L21)</f>
        <v>0</v>
      </c>
      <c r="N21" s="15" t="str">
        <f>IF(L21="","",IF($C21="No",L21/L$29,M21/M$29))</f>
        <v/>
      </c>
    </row>
    <row r="22" spans="2:14" x14ac:dyDescent="0.35">
      <c r="B22" s="8"/>
      <c r="C22" s="8"/>
      <c r="D22" s="9"/>
      <c r="E22" s="11">
        <f t="shared" si="0"/>
        <v>0</v>
      </c>
      <c r="F22" s="15" t="str">
        <f t="shared" ref="F22:F27" si="3">IF(D22="","",IF($C22="No",D22/D$29,E22/E$29))</f>
        <v/>
      </c>
      <c r="G22" s="14"/>
      <c r="H22" s="9"/>
      <c r="I22" s="11">
        <f t="shared" si="1"/>
        <v>0</v>
      </c>
      <c r="J22" s="15" t="str">
        <f t="shared" ref="J22:J27" si="4">IF(H22="","",IF($C22="No",H22/H$29,I22/I$29))</f>
        <v/>
      </c>
      <c r="K22" s="14"/>
      <c r="L22" s="9"/>
      <c r="M22" s="11">
        <f t="shared" si="2"/>
        <v>0</v>
      </c>
      <c r="N22" s="15" t="str">
        <f t="shared" ref="N22:N27" si="5">IF(L22="","",IF($C22="No",L22/L$29,M22/M$29))</f>
        <v/>
      </c>
    </row>
    <row r="23" spans="2:14" x14ac:dyDescent="0.35">
      <c r="B23" s="8"/>
      <c r="C23" s="8"/>
      <c r="D23" s="9"/>
      <c r="E23" s="11">
        <f t="shared" si="0"/>
        <v>0</v>
      </c>
      <c r="F23" s="15" t="str">
        <f t="shared" si="3"/>
        <v/>
      </c>
      <c r="G23" s="14"/>
      <c r="H23" s="9"/>
      <c r="I23" s="11">
        <f t="shared" si="1"/>
        <v>0</v>
      </c>
      <c r="J23" s="15" t="str">
        <f t="shared" si="4"/>
        <v/>
      </c>
      <c r="K23" s="14"/>
      <c r="L23" s="9"/>
      <c r="M23" s="11">
        <f t="shared" si="2"/>
        <v>0</v>
      </c>
      <c r="N23" s="15" t="str">
        <f t="shared" si="5"/>
        <v/>
      </c>
    </row>
    <row r="24" spans="2:14" x14ac:dyDescent="0.35">
      <c r="B24" s="8"/>
      <c r="C24" s="8"/>
      <c r="D24" s="9"/>
      <c r="E24" s="11">
        <f t="shared" si="0"/>
        <v>0</v>
      </c>
      <c r="F24" s="15" t="str">
        <f t="shared" si="3"/>
        <v/>
      </c>
      <c r="G24" s="14"/>
      <c r="H24" s="9"/>
      <c r="I24" s="11">
        <f t="shared" si="1"/>
        <v>0</v>
      </c>
      <c r="J24" s="15" t="str">
        <f t="shared" si="4"/>
        <v/>
      </c>
      <c r="K24" s="14"/>
      <c r="L24" s="9"/>
      <c r="M24" s="11">
        <f t="shared" si="2"/>
        <v>0</v>
      </c>
      <c r="N24" s="15" t="str">
        <f t="shared" si="5"/>
        <v/>
      </c>
    </row>
    <row r="25" spans="2:14" x14ac:dyDescent="0.35">
      <c r="B25" s="8"/>
      <c r="C25" s="8"/>
      <c r="D25" s="9"/>
      <c r="E25" s="11">
        <f t="shared" si="0"/>
        <v>0</v>
      </c>
      <c r="F25" s="15" t="str">
        <f t="shared" si="3"/>
        <v/>
      </c>
      <c r="G25" s="14"/>
      <c r="H25" s="9"/>
      <c r="I25" s="11">
        <f t="shared" si="1"/>
        <v>0</v>
      </c>
      <c r="J25" s="15" t="str">
        <f t="shared" si="4"/>
        <v/>
      </c>
      <c r="K25" s="14"/>
      <c r="L25" s="9"/>
      <c r="M25" s="11">
        <f t="shared" si="2"/>
        <v>0</v>
      </c>
      <c r="N25" s="15" t="str">
        <f t="shared" si="5"/>
        <v/>
      </c>
    </row>
    <row r="26" spans="2:14" x14ac:dyDescent="0.35">
      <c r="B26" s="8"/>
      <c r="C26" s="8"/>
      <c r="D26" s="9"/>
      <c r="E26" s="11">
        <f t="shared" si="0"/>
        <v>0</v>
      </c>
      <c r="F26" s="15" t="str">
        <f t="shared" si="3"/>
        <v/>
      </c>
      <c r="G26" s="14"/>
      <c r="H26" s="9"/>
      <c r="I26" s="11">
        <f t="shared" si="1"/>
        <v>0</v>
      </c>
      <c r="J26" s="15" t="str">
        <f t="shared" si="4"/>
        <v/>
      </c>
      <c r="K26" s="14"/>
      <c r="L26" s="9"/>
      <c r="M26" s="11">
        <f t="shared" si="2"/>
        <v>0</v>
      </c>
      <c r="N26" s="15" t="str">
        <f t="shared" si="5"/>
        <v/>
      </c>
    </row>
    <row r="27" spans="2:14" x14ac:dyDescent="0.35">
      <c r="B27" s="8"/>
      <c r="C27" s="8"/>
      <c r="D27" s="9"/>
      <c r="E27" s="11">
        <f t="shared" si="0"/>
        <v>0</v>
      </c>
      <c r="F27" s="15" t="str">
        <f t="shared" si="3"/>
        <v/>
      </c>
      <c r="G27" s="14"/>
      <c r="H27" s="9"/>
      <c r="I27" s="11">
        <f t="shared" si="1"/>
        <v>0</v>
      </c>
      <c r="J27" s="15" t="str">
        <f t="shared" si="4"/>
        <v/>
      </c>
      <c r="K27" s="14"/>
      <c r="L27" s="9"/>
      <c r="M27" s="11">
        <f t="shared" si="2"/>
        <v>0</v>
      </c>
      <c r="N27" s="15" t="str">
        <f t="shared" si="5"/>
        <v/>
      </c>
    </row>
    <row r="28" spans="2:14" x14ac:dyDescent="0.35">
      <c r="B28" s="22" t="s">
        <v>17</v>
      </c>
      <c r="C28" s="23"/>
      <c r="D28" s="24"/>
      <c r="E28" s="11">
        <f>IF($C$22="Yes",$F$11*D22-E22,0)+IF($C$23="Yes",$F$11*D23-E23,0)+IF($C$24="Yes",$F$11*D24-E24,0)+IF($C$25="Yes",$F$11*D25-E25,0)+IF($C$26="Yes",$F$11*D26-E26,0)+IF($C$27="Yes",$F$11*D27-E27,0)+IF($C$21="Yes",$F$11*D21-E21,0)</f>
        <v>0</v>
      </c>
      <c r="F28" s="16" t="str">
        <f>IFERROR(IF(E28="","",E$28/E$29),"")</f>
        <v/>
      </c>
      <c r="G28" s="14"/>
      <c r="H28" s="15" t="s">
        <v>18</v>
      </c>
      <c r="I28" s="11">
        <f>IF($C$22="Yes",$F$11*H22-I22,0)+IF($C$23="Yes",$F$11*H23-I23,0)+IF($C$24="Yes",$F$11*H24-I24,0)+IF($C$25="Yes",$F$11*H25-I25,0)+IF($C$26="Yes",$F$11*H26-I26,0)+IF($C$27="Yes",$F$11*H27-I27,0)+IF($C$21="Yes",$F$11*H21-I21,0)</f>
        <v>0</v>
      </c>
      <c r="J28" s="16" t="str">
        <f>IFERROR(IF(I28="","",I$28/I$29),"")</f>
        <v/>
      </c>
      <c r="K28" s="14"/>
      <c r="L28" s="15" t="s">
        <v>18</v>
      </c>
      <c r="M28" s="11">
        <f>IF($C$22="Yes",$F$11*L22-M22,0)+IF($C$23="Yes",$F$11*L23-M23,0)+IF($C$24="Yes",$F$11*L24-M24,0)+IF($C$25="Yes",$F$11*L25-M25,0)+IF($C$26="Yes",$F$11*L26-M26,0)+IF($C$27="Yes",$F$11*L27-M27,0)+IF($C$21="Yes",$F$11*L21-M21,0)</f>
        <v>0</v>
      </c>
      <c r="N28" s="16" t="str">
        <f>IFERROR(IF(M28="","",M$28/M$29),"")</f>
        <v/>
      </c>
    </row>
    <row r="29" spans="2:14" x14ac:dyDescent="0.35">
      <c r="B29" s="25" t="s">
        <v>19</v>
      </c>
      <c r="C29" s="26"/>
      <c r="D29" s="10">
        <f t="shared" ref="D29" si="6">SUM(D21:D28)</f>
        <v>0</v>
      </c>
      <c r="E29" s="12">
        <f>SUM(E21:E28)</f>
        <v>0</v>
      </c>
      <c r="F29" s="10">
        <f>SUM(F21:F28)</f>
        <v>0</v>
      </c>
      <c r="G29" s="14"/>
      <c r="H29" s="10">
        <f>SUM(H21:H28)</f>
        <v>0</v>
      </c>
      <c r="I29" s="12">
        <f>SUM(I21:I28)</f>
        <v>0</v>
      </c>
      <c r="J29" s="10">
        <f>SUM(J21:J28)</f>
        <v>0</v>
      </c>
      <c r="K29" s="14"/>
      <c r="L29" s="10">
        <f>SUM(L21:L28)</f>
        <v>0</v>
      </c>
      <c r="M29" s="12">
        <f>SUM(M21:M28)</f>
        <v>0</v>
      </c>
      <c r="N29" s="10">
        <f t="shared" ref="N29" si="7">SUM(N21:N28)</f>
        <v>0</v>
      </c>
    </row>
    <row r="32" spans="2:14" x14ac:dyDescent="0.35">
      <c r="B32" s="18" t="s">
        <v>20</v>
      </c>
      <c r="C32" s="18"/>
      <c r="D32" s="18"/>
      <c r="E32" s="18"/>
      <c r="F32" s="18"/>
      <c r="G32" s="18"/>
      <c r="H32" s="18"/>
      <c r="I32" s="18"/>
      <c r="J32" s="18"/>
      <c r="K32" s="18"/>
      <c r="L32" s="18"/>
      <c r="M32" s="18"/>
      <c r="N32" s="18"/>
    </row>
    <row r="33" spans="2:14" ht="44.4" customHeight="1" x14ac:dyDescent="0.35">
      <c r="B33" s="17" t="s">
        <v>31</v>
      </c>
      <c r="C33" s="17"/>
      <c r="D33" s="17"/>
      <c r="E33" s="17"/>
      <c r="F33" s="17"/>
      <c r="G33" s="17"/>
      <c r="H33" s="17"/>
      <c r="I33" s="17"/>
      <c r="J33" s="17"/>
      <c r="K33" s="17"/>
      <c r="L33" s="17"/>
      <c r="M33" s="17"/>
      <c r="N33" s="17"/>
    </row>
    <row r="35" spans="2:14" x14ac:dyDescent="0.35">
      <c r="B35" s="18" t="s">
        <v>21</v>
      </c>
      <c r="C35" s="18"/>
      <c r="D35" s="18"/>
      <c r="E35" s="18"/>
      <c r="F35" s="18"/>
      <c r="G35" s="18"/>
      <c r="H35" s="18"/>
      <c r="I35" s="18"/>
      <c r="J35" s="18"/>
      <c r="K35" s="18"/>
      <c r="L35" s="18"/>
      <c r="M35" s="18"/>
      <c r="N35" s="18"/>
    </row>
    <row r="36" spans="2:14" ht="14.4" customHeight="1" x14ac:dyDescent="0.35">
      <c r="B36" s="17" t="s">
        <v>22</v>
      </c>
      <c r="C36" s="17"/>
      <c r="D36" s="17"/>
      <c r="E36" s="17"/>
      <c r="F36" s="17"/>
      <c r="G36" s="17"/>
      <c r="H36" s="17"/>
      <c r="I36" s="17"/>
      <c r="J36" s="17"/>
      <c r="K36" s="17"/>
      <c r="L36" s="17"/>
      <c r="M36" s="17"/>
      <c r="N36" s="17"/>
    </row>
  </sheetData>
  <mergeCells count="11">
    <mergeCell ref="B36:N36"/>
    <mergeCell ref="B5:F5"/>
    <mergeCell ref="B4:F4"/>
    <mergeCell ref="C2:E2"/>
    <mergeCell ref="B17:N17"/>
    <mergeCell ref="B16:N16"/>
    <mergeCell ref="B28:D28"/>
    <mergeCell ref="B29:C29"/>
    <mergeCell ref="B32:N32"/>
    <mergeCell ref="B33:N33"/>
    <mergeCell ref="B35:N35"/>
  </mergeCells>
  <dataValidations count="1">
    <dataValidation type="list" allowBlank="1" showInputMessage="1" showErrorMessage="1" sqref="C21:C27" xr:uid="{0274BAB7-8386-4634-A1AC-F1D789F6AEA6}">
      <formula1>"Yes,No"</formula1>
    </dataValidation>
  </dataValidations>
  <pageMargins left="0.5" right="0.5"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F958-4D6B-4DB0-AED2-E03202CCDFC8}">
  <sheetPr>
    <pageSetUpPr fitToPage="1"/>
  </sheetPr>
  <dimension ref="B2:N36"/>
  <sheetViews>
    <sheetView showGridLines="0" zoomScaleNormal="100" workbookViewId="0"/>
  </sheetViews>
  <sheetFormatPr defaultRowHeight="14.5" x14ac:dyDescent="0.35"/>
  <cols>
    <col min="1" max="1" width="1.6328125" customWidth="1"/>
    <col min="2" max="2" width="16.6328125" customWidth="1"/>
    <col min="3" max="3" width="5.6328125" customWidth="1"/>
    <col min="4" max="4" width="8.08984375" customWidth="1"/>
    <col min="5" max="5" width="12.90625" customWidth="1"/>
    <col min="6" max="6" width="14.36328125" customWidth="1"/>
    <col min="7" max="7" width="0.6328125" customWidth="1"/>
    <col min="8" max="8" width="8.08984375" customWidth="1"/>
    <col min="9" max="9" width="12.90625" customWidth="1"/>
    <col min="10" max="10" width="14.36328125" customWidth="1"/>
    <col min="11" max="11" width="0.6328125" customWidth="1"/>
    <col min="12" max="12" width="8.08984375" customWidth="1"/>
    <col min="13" max="13" width="12.90625" customWidth="1"/>
    <col min="14" max="14" width="14.36328125" customWidth="1"/>
  </cols>
  <sheetData>
    <row r="2" spans="2:14" x14ac:dyDescent="0.35">
      <c r="B2" s="13" t="s">
        <v>0</v>
      </c>
      <c r="C2" s="19"/>
      <c r="D2" s="19"/>
      <c r="E2" s="19"/>
    </row>
    <row r="4" spans="2:14" x14ac:dyDescent="0.35">
      <c r="B4" s="18" t="s">
        <v>1</v>
      </c>
      <c r="C4" s="18"/>
      <c r="D4" s="18"/>
      <c r="E4" s="18"/>
      <c r="F4" s="18"/>
    </row>
    <row r="5" spans="2:14" ht="56" customHeight="1" x14ac:dyDescent="0.35">
      <c r="B5" s="17" t="s">
        <v>28</v>
      </c>
      <c r="C5" s="17"/>
      <c r="D5" s="17"/>
      <c r="E5" s="17"/>
      <c r="F5" s="17"/>
    </row>
    <row r="6" spans="2:14" x14ac:dyDescent="0.35">
      <c r="D6" s="1"/>
    </row>
    <row r="7" spans="2:14" x14ac:dyDescent="0.35">
      <c r="B7" t="s">
        <v>29</v>
      </c>
      <c r="F7" s="3"/>
    </row>
    <row r="8" spans="2:14" x14ac:dyDescent="0.35">
      <c r="B8" s="5" t="s">
        <v>2</v>
      </c>
      <c r="E8" s="1"/>
    </row>
    <row r="9" spans="2:14" x14ac:dyDescent="0.35">
      <c r="B9" t="s">
        <v>3</v>
      </c>
      <c r="F9" s="4">
        <v>12000</v>
      </c>
    </row>
    <row r="10" spans="2:14" x14ac:dyDescent="0.35">
      <c r="E10" s="2"/>
    </row>
    <row r="11" spans="2:14" x14ac:dyDescent="0.35">
      <c r="B11" t="s">
        <v>4</v>
      </c>
      <c r="F11" s="2">
        <f>IF(F7&gt;0,F7/9,F9*12/9)</f>
        <v>16000</v>
      </c>
    </row>
    <row r="12" spans="2:14" x14ac:dyDescent="0.35">
      <c r="E12" s="2"/>
    </row>
    <row r="13" spans="2:14" x14ac:dyDescent="0.35">
      <c r="B13" t="s">
        <v>30</v>
      </c>
      <c r="F13" s="2">
        <f>228000/12</f>
        <v>19000</v>
      </c>
    </row>
    <row r="16" spans="2:14" ht="14.4" customHeight="1" x14ac:dyDescent="0.35">
      <c r="B16" s="21" t="s">
        <v>5</v>
      </c>
      <c r="C16" s="21"/>
      <c r="D16" s="21"/>
      <c r="E16" s="21"/>
      <c r="F16" s="21"/>
      <c r="G16" s="21"/>
      <c r="H16" s="21"/>
      <c r="I16" s="21"/>
      <c r="J16" s="21"/>
      <c r="K16" s="21"/>
      <c r="L16" s="21"/>
      <c r="M16" s="21"/>
      <c r="N16" s="21"/>
    </row>
    <row r="17" spans="2:14" ht="71.400000000000006" customHeight="1" x14ac:dyDescent="0.35">
      <c r="B17" s="20" t="s">
        <v>27</v>
      </c>
      <c r="C17" s="17"/>
      <c r="D17" s="17"/>
      <c r="E17" s="17"/>
      <c r="F17" s="17"/>
      <c r="G17" s="17"/>
      <c r="H17" s="17"/>
      <c r="I17" s="17"/>
      <c r="J17" s="17"/>
      <c r="K17" s="17"/>
      <c r="L17" s="17"/>
      <c r="M17" s="17"/>
      <c r="N17" s="17"/>
    </row>
    <row r="20" spans="2:14" ht="29" x14ac:dyDescent="0.35">
      <c r="B20" s="6" t="s">
        <v>6</v>
      </c>
      <c r="C20" s="7" t="s">
        <v>7</v>
      </c>
      <c r="D20" s="7" t="s">
        <v>8</v>
      </c>
      <c r="E20" s="7" t="s">
        <v>9</v>
      </c>
      <c r="F20" s="7" t="s">
        <v>10</v>
      </c>
      <c r="G20" s="14"/>
      <c r="H20" s="7" t="s">
        <v>11</v>
      </c>
      <c r="I20" s="7" t="s">
        <v>12</v>
      </c>
      <c r="J20" s="7" t="s">
        <v>13</v>
      </c>
      <c r="K20" s="14"/>
      <c r="L20" s="7" t="s">
        <v>14</v>
      </c>
      <c r="M20" s="7" t="s">
        <v>15</v>
      </c>
      <c r="N20" s="7" t="s">
        <v>16</v>
      </c>
    </row>
    <row r="21" spans="2:14" x14ac:dyDescent="0.35">
      <c r="B21" s="8" t="s">
        <v>23</v>
      </c>
      <c r="C21" s="8" t="s">
        <v>24</v>
      </c>
      <c r="D21" s="9">
        <v>0.25</v>
      </c>
      <c r="E21" s="11">
        <f t="shared" ref="E21:E27" si="0">IF($C21="No",$F$11*D21,$F$13*D21)</f>
        <v>4000</v>
      </c>
      <c r="F21" s="15">
        <f>IF(D21="","",IF($C21="No",D21/D$29,E21/E$29))</f>
        <v>0.25</v>
      </c>
      <c r="G21" s="14"/>
      <c r="H21" s="9">
        <v>0.5</v>
      </c>
      <c r="I21" s="11">
        <f t="shared" ref="I21:I27" si="1">IF($C21="No",$F$11*H21,$F$13*H21)</f>
        <v>8000</v>
      </c>
      <c r="J21" s="15">
        <f>IF(H21="","",IF($C21="No",H21/H$29,I21/I$29))</f>
        <v>0.5</v>
      </c>
      <c r="K21" s="14"/>
      <c r="L21" s="9">
        <v>0.5</v>
      </c>
      <c r="M21" s="11">
        <f t="shared" ref="M21:M27" si="2">IF($C21="No",$F$11*L21,$F$13*L21)</f>
        <v>8000</v>
      </c>
      <c r="N21" s="15">
        <f>IF(L21="","",IF($C21="No",L21/L$29,M21/M$29))</f>
        <v>1</v>
      </c>
    </row>
    <row r="22" spans="2:14" x14ac:dyDescent="0.35">
      <c r="B22" s="8" t="s">
        <v>25</v>
      </c>
      <c r="C22" s="8" t="s">
        <v>24</v>
      </c>
      <c r="D22" s="9">
        <v>0.75</v>
      </c>
      <c r="E22" s="11">
        <f t="shared" si="0"/>
        <v>12000</v>
      </c>
      <c r="F22" s="15">
        <f t="shared" ref="F22:F27" si="3">IF(D22="","",IF($C22="No",D22/D$29,E22/E$29))</f>
        <v>0.75</v>
      </c>
      <c r="G22" s="14"/>
      <c r="H22" s="9">
        <v>0.5</v>
      </c>
      <c r="I22" s="11">
        <f t="shared" si="1"/>
        <v>8000</v>
      </c>
      <c r="J22" s="15">
        <f t="shared" ref="J22:J27" si="4">IF(H22="","",IF($C22="No",H22/H$29,I22/I$29))</f>
        <v>0.5</v>
      </c>
      <c r="K22" s="14"/>
      <c r="L22" s="9"/>
      <c r="M22" s="11">
        <f t="shared" si="2"/>
        <v>0</v>
      </c>
      <c r="N22" s="15" t="str">
        <f t="shared" ref="N22:N27" si="5">IF(L22="","",IF($C22="No",L22/L$29,M22/M$29))</f>
        <v/>
      </c>
    </row>
    <row r="23" spans="2:14" x14ac:dyDescent="0.35">
      <c r="B23" s="8"/>
      <c r="C23" s="8"/>
      <c r="D23" s="9"/>
      <c r="E23" s="11">
        <f t="shared" si="0"/>
        <v>0</v>
      </c>
      <c r="F23" s="15" t="str">
        <f t="shared" si="3"/>
        <v/>
      </c>
      <c r="G23" s="14"/>
      <c r="H23" s="9"/>
      <c r="I23" s="11">
        <f t="shared" si="1"/>
        <v>0</v>
      </c>
      <c r="J23" s="15" t="str">
        <f t="shared" si="4"/>
        <v/>
      </c>
      <c r="K23" s="14"/>
      <c r="L23" s="9"/>
      <c r="M23" s="11">
        <f t="shared" si="2"/>
        <v>0</v>
      </c>
      <c r="N23" s="15" t="str">
        <f t="shared" si="5"/>
        <v/>
      </c>
    </row>
    <row r="24" spans="2:14" x14ac:dyDescent="0.35">
      <c r="B24" s="8"/>
      <c r="C24" s="8"/>
      <c r="D24" s="9"/>
      <c r="E24" s="11">
        <f t="shared" si="0"/>
        <v>0</v>
      </c>
      <c r="F24" s="15" t="str">
        <f t="shared" si="3"/>
        <v/>
      </c>
      <c r="G24" s="14"/>
      <c r="H24" s="9"/>
      <c r="I24" s="11">
        <f t="shared" si="1"/>
        <v>0</v>
      </c>
      <c r="J24" s="15" t="str">
        <f t="shared" si="4"/>
        <v/>
      </c>
      <c r="K24" s="14"/>
      <c r="L24" s="9"/>
      <c r="M24" s="11">
        <f t="shared" si="2"/>
        <v>0</v>
      </c>
      <c r="N24" s="15" t="str">
        <f t="shared" si="5"/>
        <v/>
      </c>
    </row>
    <row r="25" spans="2:14" x14ac:dyDescent="0.35">
      <c r="B25" s="8"/>
      <c r="C25" s="8"/>
      <c r="D25" s="9"/>
      <c r="E25" s="11">
        <f t="shared" si="0"/>
        <v>0</v>
      </c>
      <c r="F25" s="15" t="str">
        <f t="shared" si="3"/>
        <v/>
      </c>
      <c r="G25" s="14"/>
      <c r="H25" s="9"/>
      <c r="I25" s="11">
        <f t="shared" si="1"/>
        <v>0</v>
      </c>
      <c r="J25" s="15" t="str">
        <f t="shared" si="4"/>
        <v/>
      </c>
      <c r="K25" s="14"/>
      <c r="L25" s="9"/>
      <c r="M25" s="11">
        <f t="shared" si="2"/>
        <v>0</v>
      </c>
      <c r="N25" s="15" t="str">
        <f t="shared" si="5"/>
        <v/>
      </c>
    </row>
    <row r="26" spans="2:14" x14ac:dyDescent="0.35">
      <c r="B26" s="8"/>
      <c r="C26" s="8"/>
      <c r="D26" s="9"/>
      <c r="E26" s="11">
        <f t="shared" si="0"/>
        <v>0</v>
      </c>
      <c r="F26" s="15" t="str">
        <f t="shared" si="3"/>
        <v/>
      </c>
      <c r="G26" s="14"/>
      <c r="H26" s="9"/>
      <c r="I26" s="11">
        <f t="shared" si="1"/>
        <v>0</v>
      </c>
      <c r="J26" s="15" t="str">
        <f t="shared" si="4"/>
        <v/>
      </c>
      <c r="K26" s="14"/>
      <c r="L26" s="9"/>
      <c r="M26" s="11">
        <f t="shared" si="2"/>
        <v>0</v>
      </c>
      <c r="N26" s="15" t="str">
        <f t="shared" si="5"/>
        <v/>
      </c>
    </row>
    <row r="27" spans="2:14" x14ac:dyDescent="0.35">
      <c r="B27" s="8"/>
      <c r="C27" s="8"/>
      <c r="D27" s="9"/>
      <c r="E27" s="11">
        <f t="shared" si="0"/>
        <v>0</v>
      </c>
      <c r="F27" s="15" t="str">
        <f t="shared" si="3"/>
        <v/>
      </c>
      <c r="G27" s="14"/>
      <c r="H27" s="9"/>
      <c r="I27" s="11">
        <f t="shared" si="1"/>
        <v>0</v>
      </c>
      <c r="J27" s="15" t="str">
        <f t="shared" si="4"/>
        <v/>
      </c>
      <c r="K27" s="14"/>
      <c r="L27" s="9"/>
      <c r="M27" s="11">
        <f t="shared" si="2"/>
        <v>0</v>
      </c>
      <c r="N27" s="15" t="str">
        <f t="shared" si="5"/>
        <v/>
      </c>
    </row>
    <row r="28" spans="2:14" x14ac:dyDescent="0.35">
      <c r="B28" s="22" t="s">
        <v>17</v>
      </c>
      <c r="C28" s="23"/>
      <c r="D28" s="24"/>
      <c r="E28" s="11">
        <f>IF($C$22="Yes",$F$11*D22-E22,0)+IF($C$23="Yes",$F$11*D23-E23,0)+IF($C$24="Yes",$F$11*D24-E24,0)+IF($C$25="Yes",$F$11*D25-E25,0)+IF($C$26="Yes",$F$11*D26-E26,0)+IF($C$27="Yes",$F$11*D27-E27,0)+IF($C$21="Yes",$F$11*D21-E21,0)</f>
        <v>0</v>
      </c>
      <c r="F28" s="16">
        <f>IFERROR(IF(E28="","",E$28/E$29),"")</f>
        <v>0</v>
      </c>
      <c r="G28" s="14"/>
      <c r="H28" s="15" t="s">
        <v>18</v>
      </c>
      <c r="I28" s="11">
        <f>IF($C$22="Yes",$F$11*H22-I22,0)+IF($C$23="Yes",$F$11*H23-I23,0)+IF($C$24="Yes",$F$11*H24-I24,0)+IF($C$25="Yes",$F$11*H25-I25,0)+IF($C$26="Yes",$F$11*H26-I26,0)+IF($C$27="Yes",$F$11*H27-I27,0)+IF($C$21="Yes",$F$11*H21-I21,0)</f>
        <v>0</v>
      </c>
      <c r="J28" s="16">
        <f>IFERROR(IF(I28="","",I$28/I$29),"")</f>
        <v>0</v>
      </c>
      <c r="K28" s="14"/>
      <c r="L28" s="15" t="s">
        <v>18</v>
      </c>
      <c r="M28" s="11">
        <f>IF($C$22="Yes",$F$11*L22-M22,0)+IF($C$23="Yes",$F$11*L23-M23,0)+IF($C$24="Yes",$F$11*L24-M24,0)+IF($C$25="Yes",$F$11*L25-M25,0)+IF($C$26="Yes",$F$11*L26-M26,0)+IF($C$27="Yes",$F$11*L27-M27,0)+IF($C$21="Yes",$F$11*L21-M21,0)</f>
        <v>0</v>
      </c>
      <c r="N28" s="16">
        <f>IFERROR(IF(M28="","",M$28/M$29),"")</f>
        <v>0</v>
      </c>
    </row>
    <row r="29" spans="2:14" x14ac:dyDescent="0.35">
      <c r="B29" s="25" t="s">
        <v>19</v>
      </c>
      <c r="C29" s="26"/>
      <c r="D29" s="10">
        <f t="shared" ref="D29" si="6">SUM(D21:D28)</f>
        <v>1</v>
      </c>
      <c r="E29" s="12">
        <f>SUM(E21:E28)</f>
        <v>16000</v>
      </c>
      <c r="F29" s="10">
        <f>SUM(F21:F28)</f>
        <v>1</v>
      </c>
      <c r="G29" s="14"/>
      <c r="H29" s="10">
        <f>SUM(H21:H28)</f>
        <v>1</v>
      </c>
      <c r="I29" s="12">
        <f>SUM(I21:I28)</f>
        <v>16000</v>
      </c>
      <c r="J29" s="10">
        <f>SUM(J21:J28)</f>
        <v>1</v>
      </c>
      <c r="K29" s="14"/>
      <c r="L29" s="10">
        <f>SUM(L21:L28)</f>
        <v>0.5</v>
      </c>
      <c r="M29" s="12">
        <f>SUM(M21:M28)</f>
        <v>8000</v>
      </c>
      <c r="N29" s="10">
        <f t="shared" ref="N29" si="7">SUM(N21:N28)</f>
        <v>1</v>
      </c>
    </row>
    <row r="32" spans="2:14" x14ac:dyDescent="0.35">
      <c r="B32" s="18" t="s">
        <v>20</v>
      </c>
      <c r="C32" s="18"/>
      <c r="D32" s="18"/>
      <c r="E32" s="18"/>
      <c r="F32" s="18"/>
      <c r="G32" s="18"/>
      <c r="H32" s="18"/>
      <c r="I32" s="18"/>
      <c r="J32" s="18"/>
      <c r="K32" s="18"/>
      <c r="L32" s="18"/>
      <c r="M32" s="18"/>
      <c r="N32" s="18"/>
    </row>
    <row r="33" spans="2:14" ht="44.4" customHeight="1" x14ac:dyDescent="0.35">
      <c r="B33" s="17" t="s">
        <v>31</v>
      </c>
      <c r="C33" s="17"/>
      <c r="D33" s="17"/>
      <c r="E33" s="17"/>
      <c r="F33" s="17"/>
      <c r="G33" s="17"/>
      <c r="H33" s="17"/>
      <c r="I33" s="17"/>
      <c r="J33" s="17"/>
      <c r="K33" s="17"/>
      <c r="L33" s="17"/>
      <c r="M33" s="17"/>
      <c r="N33" s="17"/>
    </row>
    <row r="35" spans="2:14" x14ac:dyDescent="0.35">
      <c r="B35" s="18" t="s">
        <v>21</v>
      </c>
      <c r="C35" s="18"/>
      <c r="D35" s="18"/>
      <c r="E35" s="18"/>
      <c r="F35" s="18"/>
      <c r="G35" s="18"/>
      <c r="H35" s="18"/>
      <c r="I35" s="18"/>
      <c r="J35" s="18"/>
      <c r="K35" s="18"/>
      <c r="L35" s="18"/>
      <c r="M35" s="18"/>
      <c r="N35" s="18"/>
    </row>
    <row r="36" spans="2:14" ht="14.4" customHeight="1" x14ac:dyDescent="0.35">
      <c r="B36" s="17" t="s">
        <v>22</v>
      </c>
      <c r="C36" s="17"/>
      <c r="D36" s="17"/>
      <c r="E36" s="17"/>
      <c r="F36" s="17"/>
      <c r="G36" s="17"/>
      <c r="H36" s="17"/>
      <c r="I36" s="17"/>
      <c r="J36" s="17"/>
      <c r="K36" s="17"/>
      <c r="L36" s="17"/>
      <c r="M36" s="17"/>
      <c r="N36" s="17"/>
    </row>
  </sheetData>
  <mergeCells count="11">
    <mergeCell ref="B29:C29"/>
    <mergeCell ref="B32:N32"/>
    <mergeCell ref="B33:N33"/>
    <mergeCell ref="B35:N35"/>
    <mergeCell ref="B36:N36"/>
    <mergeCell ref="C2:E2"/>
    <mergeCell ref="B4:F4"/>
    <mergeCell ref="B5:F5"/>
    <mergeCell ref="B16:N16"/>
    <mergeCell ref="B17:N17"/>
    <mergeCell ref="B28:D28"/>
  </mergeCells>
  <dataValidations count="1">
    <dataValidation type="list" allowBlank="1" showInputMessage="1" showErrorMessage="1" sqref="C21:C27" xr:uid="{26C4066A-C86F-4C48-AF35-107E3610C118}">
      <formula1>"Yes,No"</formula1>
    </dataValidation>
  </dataValidations>
  <pageMargins left="0.5" right="0.5"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4ADC-2B7F-483C-B3E2-E6E81BE06E4D}">
  <sheetPr>
    <pageSetUpPr fitToPage="1"/>
  </sheetPr>
  <dimension ref="B2:N36"/>
  <sheetViews>
    <sheetView showGridLines="0" zoomScaleNormal="100" workbookViewId="0"/>
  </sheetViews>
  <sheetFormatPr defaultRowHeight="14.5" x14ac:dyDescent="0.35"/>
  <cols>
    <col min="1" max="1" width="1.6328125" customWidth="1"/>
    <col min="2" max="2" width="16.6328125" customWidth="1"/>
    <col min="3" max="3" width="5.6328125" customWidth="1"/>
    <col min="4" max="4" width="8.08984375" customWidth="1"/>
    <col min="5" max="5" width="12.90625" customWidth="1"/>
    <col min="6" max="6" width="14.36328125" customWidth="1"/>
    <col min="7" max="7" width="0.6328125" customWidth="1"/>
    <col min="8" max="8" width="8.08984375" customWidth="1"/>
    <col min="9" max="9" width="12.90625" customWidth="1"/>
    <col min="10" max="10" width="14.36328125" customWidth="1"/>
    <col min="11" max="11" width="0.6328125" customWidth="1"/>
    <col min="12" max="12" width="8.08984375" customWidth="1"/>
    <col min="13" max="13" width="12.90625" customWidth="1"/>
    <col min="14" max="14" width="14.36328125" customWidth="1"/>
  </cols>
  <sheetData>
    <row r="2" spans="2:14" x14ac:dyDescent="0.35">
      <c r="B2" s="13" t="s">
        <v>0</v>
      </c>
      <c r="C2" s="19"/>
      <c r="D2" s="19"/>
      <c r="E2" s="19"/>
    </row>
    <row r="4" spans="2:14" x14ac:dyDescent="0.35">
      <c r="B4" s="18" t="s">
        <v>1</v>
      </c>
      <c r="C4" s="18"/>
      <c r="D4" s="18"/>
      <c r="E4" s="18"/>
      <c r="F4" s="18"/>
    </row>
    <row r="5" spans="2:14" ht="56" customHeight="1" x14ac:dyDescent="0.35">
      <c r="B5" s="17" t="s">
        <v>28</v>
      </c>
      <c r="C5" s="17"/>
      <c r="D5" s="17"/>
      <c r="E5" s="17"/>
      <c r="F5" s="17"/>
    </row>
    <row r="6" spans="2:14" x14ac:dyDescent="0.35">
      <c r="D6" s="1"/>
    </row>
    <row r="7" spans="2:14" x14ac:dyDescent="0.35">
      <c r="B7" t="s">
        <v>29</v>
      </c>
      <c r="F7" s="3">
        <v>225000</v>
      </c>
    </row>
    <row r="8" spans="2:14" x14ac:dyDescent="0.35">
      <c r="B8" s="5" t="s">
        <v>2</v>
      </c>
      <c r="E8" s="1"/>
    </row>
    <row r="9" spans="2:14" x14ac:dyDescent="0.35">
      <c r="B9" t="s">
        <v>3</v>
      </c>
      <c r="F9" s="4"/>
    </row>
    <row r="10" spans="2:14" x14ac:dyDescent="0.35">
      <c r="E10" s="2"/>
    </row>
    <row r="11" spans="2:14" x14ac:dyDescent="0.35">
      <c r="B11" t="s">
        <v>4</v>
      </c>
      <c r="F11" s="2">
        <f>IF(F7&gt;0,F7/9,F9*12/9)</f>
        <v>25000</v>
      </c>
    </row>
    <row r="12" spans="2:14" x14ac:dyDescent="0.35">
      <c r="E12" s="2"/>
    </row>
    <row r="13" spans="2:14" x14ac:dyDescent="0.35">
      <c r="B13" t="s">
        <v>30</v>
      </c>
      <c r="F13" s="2">
        <f>228000/12</f>
        <v>19000</v>
      </c>
    </row>
    <row r="16" spans="2:14" ht="14.4" customHeight="1" x14ac:dyDescent="0.35">
      <c r="B16" s="21" t="s">
        <v>5</v>
      </c>
      <c r="C16" s="21"/>
      <c r="D16" s="21"/>
      <c r="E16" s="21"/>
      <c r="F16" s="21"/>
      <c r="G16" s="21"/>
      <c r="H16" s="21"/>
      <c r="I16" s="21"/>
      <c r="J16" s="21"/>
      <c r="K16" s="21"/>
      <c r="L16" s="21"/>
      <c r="M16" s="21"/>
      <c r="N16" s="21"/>
    </row>
    <row r="17" spans="2:14" ht="71.400000000000006" customHeight="1" x14ac:dyDescent="0.35">
      <c r="B17" s="20" t="s">
        <v>27</v>
      </c>
      <c r="C17" s="17"/>
      <c r="D17" s="17"/>
      <c r="E17" s="17"/>
      <c r="F17" s="17"/>
      <c r="G17" s="17"/>
      <c r="H17" s="17"/>
      <c r="I17" s="17"/>
      <c r="J17" s="17"/>
      <c r="K17" s="17"/>
      <c r="L17" s="17"/>
      <c r="M17" s="17"/>
      <c r="N17" s="17"/>
    </row>
    <row r="20" spans="2:14" ht="29" x14ac:dyDescent="0.35">
      <c r="B20" s="6" t="s">
        <v>6</v>
      </c>
      <c r="C20" s="7" t="s">
        <v>7</v>
      </c>
      <c r="D20" s="7" t="s">
        <v>8</v>
      </c>
      <c r="E20" s="7" t="s">
        <v>9</v>
      </c>
      <c r="F20" s="7" t="s">
        <v>10</v>
      </c>
      <c r="G20" s="14"/>
      <c r="H20" s="7" t="s">
        <v>11</v>
      </c>
      <c r="I20" s="7" t="s">
        <v>12</v>
      </c>
      <c r="J20" s="7" t="s">
        <v>13</v>
      </c>
      <c r="K20" s="14"/>
      <c r="L20" s="7" t="s">
        <v>14</v>
      </c>
      <c r="M20" s="7" t="s">
        <v>15</v>
      </c>
      <c r="N20" s="7" t="s">
        <v>16</v>
      </c>
    </row>
    <row r="21" spans="2:14" x14ac:dyDescent="0.35">
      <c r="B21" s="8" t="s">
        <v>23</v>
      </c>
      <c r="C21" s="8" t="s">
        <v>26</v>
      </c>
      <c r="D21" s="9">
        <v>0.25</v>
      </c>
      <c r="E21" s="11">
        <f t="shared" ref="E21:E27" si="0">IF($C21="No",$F$11*D21,$F$13*D21)</f>
        <v>4750</v>
      </c>
      <c r="F21" s="15">
        <f>IF(D21="","",IF($C21="No",D21/D$29,E21/E$29))</f>
        <v>0.19</v>
      </c>
      <c r="G21" s="14"/>
      <c r="H21" s="9">
        <v>0.5</v>
      </c>
      <c r="I21" s="11">
        <f t="shared" ref="I21:I27" si="1">IF($C21="No",$F$11*H21,$F$13*H21)</f>
        <v>9500</v>
      </c>
      <c r="J21" s="15">
        <f>IF(H21="","",IF($C21="No",H21/H$29,I21/I$29))</f>
        <v>0.38</v>
      </c>
      <c r="K21" s="14"/>
      <c r="L21" s="9">
        <v>0.5</v>
      </c>
      <c r="M21" s="11">
        <f t="shared" ref="M21:M27" si="2">IF($C21="No",$F$11*L21,$F$13*L21)</f>
        <v>9500</v>
      </c>
      <c r="N21" s="15">
        <f>IF(L21="","",IF($C21="No",L21/L$29,M21/M$29))</f>
        <v>0.76</v>
      </c>
    </row>
    <row r="22" spans="2:14" x14ac:dyDescent="0.35">
      <c r="B22" s="8" t="s">
        <v>25</v>
      </c>
      <c r="C22" s="8" t="s">
        <v>26</v>
      </c>
      <c r="D22" s="9">
        <v>0.75</v>
      </c>
      <c r="E22" s="11">
        <f t="shared" si="0"/>
        <v>14250</v>
      </c>
      <c r="F22" s="15">
        <f t="shared" ref="F22:F27" si="3">IF(D22="","",IF($C22="No",D22/D$29,E22/E$29))</f>
        <v>0.56999999999999995</v>
      </c>
      <c r="G22" s="14"/>
      <c r="H22" s="9">
        <v>0.5</v>
      </c>
      <c r="I22" s="11">
        <f t="shared" si="1"/>
        <v>9500</v>
      </c>
      <c r="J22" s="15">
        <f t="shared" ref="J22:J27" si="4">IF(H22="","",IF($C22="No",H22/H$29,I22/I$29))</f>
        <v>0.38</v>
      </c>
      <c r="K22" s="14"/>
      <c r="L22" s="9"/>
      <c r="M22" s="11">
        <f t="shared" si="2"/>
        <v>0</v>
      </c>
      <c r="N22" s="15" t="str">
        <f t="shared" ref="N22:N27" si="5">IF(L22="","",IF($C22="No",L22/L$29,M22/M$29))</f>
        <v/>
      </c>
    </row>
    <row r="23" spans="2:14" x14ac:dyDescent="0.35">
      <c r="B23" s="8"/>
      <c r="C23" s="8"/>
      <c r="D23" s="9"/>
      <c r="E23" s="11">
        <f t="shared" si="0"/>
        <v>0</v>
      </c>
      <c r="F23" s="15" t="str">
        <f t="shared" si="3"/>
        <v/>
      </c>
      <c r="G23" s="14"/>
      <c r="H23" s="9"/>
      <c r="I23" s="11">
        <f t="shared" si="1"/>
        <v>0</v>
      </c>
      <c r="J23" s="15" t="str">
        <f t="shared" si="4"/>
        <v/>
      </c>
      <c r="K23" s="14"/>
      <c r="L23" s="9"/>
      <c r="M23" s="11">
        <f t="shared" si="2"/>
        <v>0</v>
      </c>
      <c r="N23" s="15" t="str">
        <f t="shared" si="5"/>
        <v/>
      </c>
    </row>
    <row r="24" spans="2:14" x14ac:dyDescent="0.35">
      <c r="B24" s="8"/>
      <c r="C24" s="8"/>
      <c r="D24" s="9"/>
      <c r="E24" s="11">
        <f t="shared" si="0"/>
        <v>0</v>
      </c>
      <c r="F24" s="15" t="str">
        <f t="shared" si="3"/>
        <v/>
      </c>
      <c r="G24" s="14"/>
      <c r="H24" s="9"/>
      <c r="I24" s="11">
        <f t="shared" si="1"/>
        <v>0</v>
      </c>
      <c r="J24" s="15" t="str">
        <f t="shared" si="4"/>
        <v/>
      </c>
      <c r="K24" s="14"/>
      <c r="L24" s="9"/>
      <c r="M24" s="11">
        <f t="shared" si="2"/>
        <v>0</v>
      </c>
      <c r="N24" s="15" t="str">
        <f t="shared" si="5"/>
        <v/>
      </c>
    </row>
    <row r="25" spans="2:14" x14ac:dyDescent="0.35">
      <c r="B25" s="8"/>
      <c r="C25" s="8"/>
      <c r="D25" s="9"/>
      <c r="E25" s="11">
        <f t="shared" si="0"/>
        <v>0</v>
      </c>
      <c r="F25" s="15" t="str">
        <f t="shared" si="3"/>
        <v/>
      </c>
      <c r="G25" s="14"/>
      <c r="H25" s="9"/>
      <c r="I25" s="11">
        <f t="shared" si="1"/>
        <v>0</v>
      </c>
      <c r="J25" s="15" t="str">
        <f t="shared" si="4"/>
        <v/>
      </c>
      <c r="K25" s="14"/>
      <c r="L25" s="9"/>
      <c r="M25" s="11">
        <f t="shared" si="2"/>
        <v>0</v>
      </c>
      <c r="N25" s="15" t="str">
        <f t="shared" si="5"/>
        <v/>
      </c>
    </row>
    <row r="26" spans="2:14" x14ac:dyDescent="0.35">
      <c r="B26" s="8"/>
      <c r="C26" s="8"/>
      <c r="D26" s="9"/>
      <c r="E26" s="11">
        <f t="shared" si="0"/>
        <v>0</v>
      </c>
      <c r="F26" s="15" t="str">
        <f t="shared" si="3"/>
        <v/>
      </c>
      <c r="G26" s="14"/>
      <c r="H26" s="9"/>
      <c r="I26" s="11">
        <f t="shared" si="1"/>
        <v>0</v>
      </c>
      <c r="J26" s="15" t="str">
        <f t="shared" si="4"/>
        <v/>
      </c>
      <c r="K26" s="14"/>
      <c r="L26" s="9"/>
      <c r="M26" s="11">
        <f t="shared" si="2"/>
        <v>0</v>
      </c>
      <c r="N26" s="15" t="str">
        <f t="shared" si="5"/>
        <v/>
      </c>
    </row>
    <row r="27" spans="2:14" x14ac:dyDescent="0.35">
      <c r="B27" s="8"/>
      <c r="C27" s="8"/>
      <c r="D27" s="9"/>
      <c r="E27" s="11">
        <f t="shared" si="0"/>
        <v>0</v>
      </c>
      <c r="F27" s="15" t="str">
        <f t="shared" si="3"/>
        <v/>
      </c>
      <c r="G27" s="14"/>
      <c r="H27" s="9"/>
      <c r="I27" s="11">
        <f t="shared" si="1"/>
        <v>0</v>
      </c>
      <c r="J27" s="15" t="str">
        <f t="shared" si="4"/>
        <v/>
      </c>
      <c r="K27" s="14"/>
      <c r="L27" s="9"/>
      <c r="M27" s="11">
        <f t="shared" si="2"/>
        <v>0</v>
      </c>
      <c r="N27" s="15" t="str">
        <f t="shared" si="5"/>
        <v/>
      </c>
    </row>
    <row r="28" spans="2:14" x14ac:dyDescent="0.35">
      <c r="B28" s="22" t="s">
        <v>17</v>
      </c>
      <c r="C28" s="23"/>
      <c r="D28" s="24"/>
      <c r="E28" s="11">
        <f>IF($C$22="Yes",$F$11*D22-E22,0)+IF($C$23="Yes",$F$11*D23-E23,0)+IF($C$24="Yes",$F$11*D24-E24,0)+IF($C$25="Yes",$F$11*D25-E25,0)+IF($C$26="Yes",$F$11*D26-E26,0)+IF($C$27="Yes",$F$11*D27-E27,0)+IF($C$21="Yes",$F$11*D21-E21,0)</f>
        <v>6000</v>
      </c>
      <c r="F28" s="16">
        <f>IFERROR(IF(E28="","",E$28/E$29),"")</f>
        <v>0.24</v>
      </c>
      <c r="G28" s="14"/>
      <c r="H28" s="15" t="s">
        <v>18</v>
      </c>
      <c r="I28" s="11">
        <f>IF($C$22="Yes",$F$11*H22-I22,0)+IF($C$23="Yes",$F$11*H23-I23,0)+IF($C$24="Yes",$F$11*H24-I24,0)+IF($C$25="Yes",$F$11*H25-I25,0)+IF($C$26="Yes",$F$11*H26-I26,0)+IF($C$27="Yes",$F$11*H27-I27,0)+IF($C$21="Yes",$F$11*H21-I21,0)</f>
        <v>6000</v>
      </c>
      <c r="J28" s="16">
        <f>IFERROR(IF(I28="","",I$28/I$29),"")</f>
        <v>0.24</v>
      </c>
      <c r="K28" s="14"/>
      <c r="L28" s="15" t="s">
        <v>18</v>
      </c>
      <c r="M28" s="11">
        <f>IF($C$22="Yes",$F$11*L22-M22,0)+IF($C$23="Yes",$F$11*L23-M23,0)+IF($C$24="Yes",$F$11*L24-M24,0)+IF($C$25="Yes",$F$11*L25-M25,0)+IF($C$26="Yes",$F$11*L26-M26,0)+IF($C$27="Yes",$F$11*L27-M27,0)+IF($C$21="Yes",$F$11*L21-M21,0)</f>
        <v>3000</v>
      </c>
      <c r="N28" s="16">
        <f>IFERROR(IF(M28="","",M$28/M$29),"")</f>
        <v>0.24</v>
      </c>
    </row>
    <row r="29" spans="2:14" x14ac:dyDescent="0.35">
      <c r="B29" s="25" t="s">
        <v>19</v>
      </c>
      <c r="C29" s="26"/>
      <c r="D29" s="10">
        <f t="shared" ref="D29" si="6">SUM(D21:D28)</f>
        <v>1</v>
      </c>
      <c r="E29" s="12">
        <f>SUM(E21:E28)</f>
        <v>25000</v>
      </c>
      <c r="F29" s="10">
        <f>SUM(F21:F28)</f>
        <v>1</v>
      </c>
      <c r="G29" s="14"/>
      <c r="H29" s="10">
        <f>SUM(H21:H28)</f>
        <v>1</v>
      </c>
      <c r="I29" s="12">
        <f>SUM(I21:I28)</f>
        <v>25000</v>
      </c>
      <c r="J29" s="10">
        <f>SUM(J21:J28)</f>
        <v>1</v>
      </c>
      <c r="K29" s="14"/>
      <c r="L29" s="10">
        <f>SUM(L21:L28)</f>
        <v>0.5</v>
      </c>
      <c r="M29" s="12">
        <f>SUM(M21:M28)</f>
        <v>12500</v>
      </c>
      <c r="N29" s="10">
        <f t="shared" ref="N29" si="7">SUM(N21:N28)</f>
        <v>1</v>
      </c>
    </row>
    <row r="32" spans="2:14" x14ac:dyDescent="0.35">
      <c r="B32" s="18" t="s">
        <v>20</v>
      </c>
      <c r="C32" s="18"/>
      <c r="D32" s="18"/>
      <c r="E32" s="18"/>
      <c r="F32" s="18"/>
      <c r="G32" s="18"/>
      <c r="H32" s="18"/>
      <c r="I32" s="18"/>
      <c r="J32" s="18"/>
      <c r="K32" s="18"/>
      <c r="L32" s="18"/>
      <c r="M32" s="18"/>
      <c r="N32" s="18"/>
    </row>
    <row r="33" spans="2:14" ht="44.4" customHeight="1" x14ac:dyDescent="0.35">
      <c r="B33" s="17" t="s">
        <v>31</v>
      </c>
      <c r="C33" s="17"/>
      <c r="D33" s="17"/>
      <c r="E33" s="17"/>
      <c r="F33" s="17"/>
      <c r="G33" s="17"/>
      <c r="H33" s="17"/>
      <c r="I33" s="17"/>
      <c r="J33" s="17"/>
      <c r="K33" s="17"/>
      <c r="L33" s="17"/>
      <c r="M33" s="17"/>
      <c r="N33" s="17"/>
    </row>
    <row r="35" spans="2:14" x14ac:dyDescent="0.35">
      <c r="B35" s="18" t="s">
        <v>21</v>
      </c>
      <c r="C35" s="18"/>
      <c r="D35" s="18"/>
      <c r="E35" s="18"/>
      <c r="F35" s="18"/>
      <c r="G35" s="18"/>
      <c r="H35" s="18"/>
      <c r="I35" s="18"/>
      <c r="J35" s="18"/>
      <c r="K35" s="18"/>
      <c r="L35" s="18"/>
      <c r="M35" s="18"/>
      <c r="N35" s="18"/>
    </row>
    <row r="36" spans="2:14" ht="14.4" customHeight="1" x14ac:dyDescent="0.35">
      <c r="B36" s="17" t="s">
        <v>22</v>
      </c>
      <c r="C36" s="17"/>
      <c r="D36" s="17"/>
      <c r="E36" s="17"/>
      <c r="F36" s="17"/>
      <c r="G36" s="17"/>
      <c r="H36" s="17"/>
      <c r="I36" s="17"/>
      <c r="J36" s="17"/>
      <c r="K36" s="17"/>
      <c r="L36" s="17"/>
      <c r="M36" s="17"/>
      <c r="N36" s="17"/>
    </row>
  </sheetData>
  <mergeCells count="11">
    <mergeCell ref="B29:C29"/>
    <mergeCell ref="B32:N32"/>
    <mergeCell ref="B33:N33"/>
    <mergeCell ref="B35:N35"/>
    <mergeCell ref="B36:N36"/>
    <mergeCell ref="C2:E2"/>
    <mergeCell ref="B4:F4"/>
    <mergeCell ref="B5:F5"/>
    <mergeCell ref="B16:N16"/>
    <mergeCell ref="B17:N17"/>
    <mergeCell ref="B28:D28"/>
  </mergeCells>
  <dataValidations count="1">
    <dataValidation type="list" allowBlank="1" showInputMessage="1" showErrorMessage="1" sqref="C21:C27" xr:uid="{28AAAF4E-A79D-4900-ACB8-4DCB8AE68751}">
      <formula1>"Yes,No"</formula1>
    </dataValidation>
  </dataValidations>
  <pageMargins left="0.5" right="0.5" top="0.7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b4c2bf-8fea-4ce8-a8d3-fc55a552cbd1" xsi:nil="true"/>
    <lcf76f155ced4ddcb4097134ff3c332f xmlns="38d9998f-96aa-4b08-9257-b10272bd387b">
      <Terms xmlns="http://schemas.microsoft.com/office/infopath/2007/PartnerControls"/>
    </lcf76f155ced4ddcb4097134ff3c332f>
    <_x0034_71068 xmlns="38d9998f-96aa-4b08-9257-b10272bd38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02093DC9611D4A85F6CEAB1F2ACB7E" ma:contentTypeVersion="19" ma:contentTypeDescription="Create a new document." ma:contentTypeScope="" ma:versionID="ee5d7de4fd62acfc14f450730ee72d30">
  <xsd:schema xmlns:xsd="http://www.w3.org/2001/XMLSchema" xmlns:xs="http://www.w3.org/2001/XMLSchema" xmlns:p="http://schemas.microsoft.com/office/2006/metadata/properties" xmlns:ns2="38d9998f-96aa-4b08-9257-b10272bd387b" xmlns:ns3="3db4c2bf-8fea-4ce8-a8d3-fc55a552cbd1" targetNamespace="http://schemas.microsoft.com/office/2006/metadata/properties" ma:root="true" ma:fieldsID="4ea67c1ee204c08888fdf5fd85e4fa70" ns2:_="" ns3:_="">
    <xsd:import namespace="38d9998f-96aa-4b08-9257-b10272bd387b"/>
    <xsd:import namespace="3db4c2bf-8fea-4ce8-a8d3-fc55a552cb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x0034_7106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9998f-96aa-4b08-9257-b10272bd3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aeeafc-10b8-45d8-a1af-5ed376f9e1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0034_71068" ma:index="26" nillable="true" ma:displayName="471068" ma:format="Dropdown" ma:internalName="_x0034_71068">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b4c2bf-8fea-4ce8-a8d3-fc55a552cb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8486897-ebb3-4705-bff5-c50662fae5c0}" ma:internalName="TaxCatchAll" ma:showField="CatchAllData" ma:web="3db4c2bf-8fea-4ce8-a8d3-fc55a552cb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340DC-869B-4C4B-ABEF-ABB91635BBA7}">
  <ds:schemaRefs>
    <ds:schemaRef ds:uri="http://schemas.microsoft.com/office/2006/metadata/properties"/>
    <ds:schemaRef ds:uri="http://schemas.microsoft.com/office/infopath/2007/PartnerControls"/>
    <ds:schemaRef ds:uri="3db4c2bf-8fea-4ce8-a8d3-fc55a552cbd1"/>
    <ds:schemaRef ds:uri="38d9998f-96aa-4b08-9257-b10272bd387b"/>
  </ds:schemaRefs>
</ds:datastoreItem>
</file>

<file path=customXml/itemProps2.xml><?xml version="1.0" encoding="utf-8"?>
<ds:datastoreItem xmlns:ds="http://schemas.openxmlformats.org/officeDocument/2006/customXml" ds:itemID="{F93BF286-ED68-4952-8398-16F8C0A10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9998f-96aa-4b08-9257-b10272bd387b"/>
    <ds:schemaRef ds:uri="3db4c2bf-8fea-4ce8-a8d3-fc55a552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B24773-7870-48E4-BEC7-A5B2BF8ABD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Example_Under Cap</vt:lpstr>
      <vt:lpstr>Example_Over Cap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Philabaum Shah</dc:creator>
  <cp:keywords/>
  <dc:description/>
  <cp:lastModifiedBy>Rebekah McLendon</cp:lastModifiedBy>
  <cp:revision/>
  <dcterms:created xsi:type="dcterms:W3CDTF">2021-05-07T15:12:58Z</dcterms:created>
  <dcterms:modified xsi:type="dcterms:W3CDTF">2026-05-15T15:51:32Z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0x0101002B02093DC9611D4A85F6CEAB1F2ACB7E</vt:lpwstr>
  </property>
  <property fmtid="{D5CDD505-2E9C-101B-9397-08002B2CF9AE}" pid="3" name="MediaServiceImageTags">
    <vt:lpwstr/>
  </property>
</Properties>
</file>