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tug24407\OneDrive - Temple University\P Drive\Summer Salary 2022\"/>
    </mc:Choice>
  </mc:AlternateContent>
  <xr:revisionPtr revIDLastSave="0" documentId="13_ncr:1_{68789B7C-5812-42F9-904C-61A5288EC086}" xr6:coauthVersionLast="47" xr6:coauthVersionMax="47" xr10:uidLastSave="{00000000-0000-0000-0000-000000000000}"/>
  <bookViews>
    <workbookView xWindow="-120" yWindow="-120" windowWidth="20730" windowHeight="10545" activeTab="2" xr2:uid="{4AFACFC9-3ADC-4BB1-B673-4B74BD0108E4}"/>
  </bookViews>
  <sheets>
    <sheet name="Template" sheetId="1" r:id="rId1"/>
    <sheet name="Example_Under Cap" sheetId="6" r:id="rId2"/>
    <sheet name="Example_Over Cap" sheetId="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3" i="5" l="1"/>
  <c r="E24" i="5" s="1"/>
  <c r="F13" i="6"/>
  <c r="F13" i="1"/>
  <c r="M25" i="1" s="1"/>
  <c r="L29" i="6"/>
  <c r="H29" i="6"/>
  <c r="D29" i="6"/>
  <c r="M28" i="6"/>
  <c r="I28" i="6"/>
  <c r="E28" i="6"/>
  <c r="N27" i="6"/>
  <c r="J27" i="6"/>
  <c r="F27" i="6"/>
  <c r="E27" i="6"/>
  <c r="N26" i="6"/>
  <c r="M26" i="6"/>
  <c r="J26" i="6"/>
  <c r="F26" i="6"/>
  <c r="N25" i="6"/>
  <c r="M25" i="6"/>
  <c r="J25" i="6"/>
  <c r="I25" i="6"/>
  <c r="F25" i="6"/>
  <c r="N24" i="6"/>
  <c r="J24" i="6"/>
  <c r="I24" i="6"/>
  <c r="F24" i="6"/>
  <c r="E24" i="6"/>
  <c r="N23" i="6"/>
  <c r="J23" i="6"/>
  <c r="F23" i="6"/>
  <c r="E23" i="6"/>
  <c r="N22" i="6"/>
  <c r="M22" i="6"/>
  <c r="J22" i="6"/>
  <c r="F22" i="6"/>
  <c r="N21" i="6"/>
  <c r="M21" i="6"/>
  <c r="J21" i="6"/>
  <c r="I21" i="6"/>
  <c r="F21" i="6"/>
  <c r="M27" i="6"/>
  <c r="F11" i="6"/>
  <c r="I22" i="6" s="1"/>
  <c r="L29" i="5"/>
  <c r="H29" i="5"/>
  <c r="D29" i="5"/>
  <c r="N27" i="5"/>
  <c r="J27" i="5"/>
  <c r="F27" i="5"/>
  <c r="N26" i="5"/>
  <c r="J26" i="5"/>
  <c r="F26" i="5"/>
  <c r="N25" i="5"/>
  <c r="J25" i="5"/>
  <c r="F25" i="5"/>
  <c r="N24" i="5"/>
  <c r="J24" i="5"/>
  <c r="F24" i="5"/>
  <c r="N23" i="5"/>
  <c r="J23" i="5"/>
  <c r="F23" i="5"/>
  <c r="N22" i="5"/>
  <c r="M22" i="5"/>
  <c r="F11" i="5"/>
  <c r="N27" i="1"/>
  <c r="N26" i="1"/>
  <c r="M26" i="1"/>
  <c r="N25" i="1"/>
  <c r="N24" i="1"/>
  <c r="M24" i="1"/>
  <c r="N23" i="1"/>
  <c r="M23" i="1"/>
  <c r="N22" i="1"/>
  <c r="M28" i="1"/>
  <c r="J27" i="1"/>
  <c r="J26" i="1"/>
  <c r="J25" i="1"/>
  <c r="J24" i="1"/>
  <c r="J23" i="1"/>
  <c r="F27" i="1"/>
  <c r="F26" i="1"/>
  <c r="F25" i="1"/>
  <c r="F24" i="1"/>
  <c r="F23" i="1"/>
  <c r="M24" i="5" l="1"/>
  <c r="M27" i="5"/>
  <c r="E26" i="5"/>
  <c r="E27" i="5"/>
  <c r="I23" i="5"/>
  <c r="I26" i="5"/>
  <c r="I27" i="5"/>
  <c r="I21" i="5"/>
  <c r="I29" i="5" s="1"/>
  <c r="J22" i="5" s="1"/>
  <c r="M23" i="5"/>
  <c r="M26" i="5"/>
  <c r="E22" i="5"/>
  <c r="I25" i="5"/>
  <c r="E21" i="5"/>
  <c r="E25" i="5"/>
  <c r="I22" i="5"/>
  <c r="M27" i="1"/>
  <c r="E22" i="6"/>
  <c r="I23" i="6"/>
  <c r="M24" i="6"/>
  <c r="E26" i="6"/>
  <c r="I27" i="6"/>
  <c r="E21" i="6"/>
  <c r="M23" i="6"/>
  <c r="M29" i="6" s="1"/>
  <c r="N28" i="6" s="1"/>
  <c r="N29" i="6" s="1"/>
  <c r="E25" i="6"/>
  <c r="I26" i="6"/>
  <c r="M21" i="5"/>
  <c r="E23" i="5"/>
  <c r="I24" i="5"/>
  <c r="M25" i="5"/>
  <c r="I28" i="5"/>
  <c r="E28" i="5"/>
  <c r="J28" i="5" l="1"/>
  <c r="E29" i="5"/>
  <c r="I29" i="6"/>
  <c r="J28" i="6" s="1"/>
  <c r="J29" i="6" s="1"/>
  <c r="E29" i="6"/>
  <c r="F28" i="6" s="1"/>
  <c r="F29" i="6" s="1"/>
  <c r="F21" i="5"/>
  <c r="F22" i="5"/>
  <c r="M28" i="5"/>
  <c r="M29" i="5" s="1"/>
  <c r="N21" i="5" s="1"/>
  <c r="F28" i="5"/>
  <c r="J21" i="5"/>
  <c r="J29" i="5" s="1"/>
  <c r="N28" i="5" l="1"/>
  <c r="N29" i="5" s="1"/>
  <c r="F29" i="5"/>
  <c r="L29" i="1" l="1"/>
  <c r="H29" i="1"/>
  <c r="D29" i="1"/>
  <c r="F11" i="1"/>
  <c r="E21" i="1" l="1"/>
  <c r="M22" i="1"/>
  <c r="M21" i="1"/>
  <c r="E25" i="1"/>
  <c r="I23" i="1"/>
  <c r="I24" i="1"/>
  <c r="I25" i="1"/>
  <c r="I26" i="1"/>
  <c r="E27" i="1"/>
  <c r="E26" i="1"/>
  <c r="E24" i="1"/>
  <c r="I21" i="1"/>
  <c r="E23" i="1"/>
  <c r="I27" i="1"/>
  <c r="E22" i="1"/>
  <c r="I22" i="1"/>
  <c r="I28" i="1" l="1"/>
  <c r="I29" i="1" s="1"/>
  <c r="J22" i="1" s="1"/>
  <c r="E28" i="1"/>
  <c r="M29" i="1"/>
  <c r="N28" i="1" l="1"/>
  <c r="N21" i="1"/>
  <c r="J28" i="1"/>
  <c r="J21" i="1"/>
  <c r="E29" i="1"/>
  <c r="F28" i="1" s="1"/>
  <c r="F22" i="1"/>
  <c r="F21" i="1"/>
  <c r="J29" i="1" l="1"/>
  <c r="N29" i="1"/>
  <c r="F29" i="1" l="1"/>
</calcChain>
</file>

<file path=xl/sharedStrings.xml><?xml version="1.0" encoding="utf-8"?>
<sst xmlns="http://schemas.openxmlformats.org/spreadsheetml/2006/main" count="95" uniqueCount="32">
  <si>
    <t>Faculty Name:</t>
  </si>
  <si>
    <t>Step 1: Summer Pay Monthly Rate</t>
  </si>
  <si>
    <t>OR</t>
  </si>
  <si>
    <t>Enter monthly payment (9 months paid over 12):</t>
  </si>
  <si>
    <t>Summer Salary Monthly Rate</t>
  </si>
  <si>
    <t>Step 2: Allocate Effort Across Summer Months By FOAP</t>
  </si>
  <si>
    <r>
      <rPr>
        <b/>
        <i/>
        <sz val="11"/>
        <color theme="1"/>
        <rFont val="Calibri"/>
        <family val="2"/>
        <scheme val="minor"/>
      </rPr>
      <t>Instructions:</t>
    </r>
    <r>
      <rPr>
        <sz val="11"/>
        <color theme="1"/>
        <rFont val="Calibri"/>
        <family val="2"/>
        <scheme val="minor"/>
      </rPr>
      <t xml:space="preserve"> Enter the FOAP and effort allocation by month in the pink cells below. If the Investigator is above the gap and the NIH salary cap is applicable to that FOAP, select "Yes" from the </t>
    </r>
    <r>
      <rPr>
        <i/>
        <sz val="11"/>
        <color theme="1"/>
        <rFont val="Calibri"/>
        <family val="2"/>
        <scheme val="minor"/>
      </rPr>
      <t xml:space="preserve">NIH Cap? </t>
    </r>
    <r>
      <rPr>
        <sz val="11"/>
        <color theme="1"/>
        <rFont val="Calibri"/>
        <family val="2"/>
        <scheme val="minor"/>
      </rPr>
      <t>drop-down menu. Effort devoted to non-research activities can be listed in one row.  Payment for non-research activities is not reviewed and approved by OVPR, but it important to the overall calculation of summer pay and allocation of effort to grant funds. The Distribution column is calculated for input into the worflow request.</t>
    </r>
  </si>
  <si>
    <t>FOAP</t>
  </si>
  <si>
    <t>NIH Cap?</t>
  </si>
  <si>
    <t>June Effort %</t>
  </si>
  <si>
    <t>June Payment</t>
  </si>
  <si>
    <t>June Distribution</t>
  </si>
  <si>
    <t>July Effort %</t>
  </si>
  <si>
    <t>July Payment</t>
  </si>
  <si>
    <t>July Distribution</t>
  </si>
  <si>
    <t>August Effort %</t>
  </si>
  <si>
    <t>August Payment</t>
  </si>
  <si>
    <t>August Distribution</t>
  </si>
  <si>
    <t>Salary Cap Gap (if applicable)</t>
  </si>
  <si>
    <t>Sal Cap</t>
  </si>
  <si>
    <t>Total</t>
  </si>
  <si>
    <t>Step 3: Employees Taking More Than 2.5 Summer Months Effort (If Applicable)</t>
  </si>
  <si>
    <r>
      <rPr>
        <b/>
        <i/>
        <sz val="11"/>
        <color theme="1"/>
        <rFont val="Calibri"/>
        <family val="2"/>
        <scheme val="minor"/>
      </rPr>
      <t>Instructions:</t>
    </r>
    <r>
      <rPr>
        <sz val="11"/>
        <color theme="1"/>
        <rFont val="Calibri"/>
        <family val="2"/>
        <scheme val="minor"/>
      </rPr>
      <t xml:space="preserve"> For faculty requesting more than 2.5 months of summer salary support, please complete the Summer Salary Certification found on the OVPR website: 
https://research.temple.edu/research-administration/post-award-management/resources</t>
    </r>
  </si>
  <si>
    <t>Step 4: Submit Summer Pay Request Through Workflow</t>
  </si>
  <si>
    <r>
      <rPr>
        <b/>
        <i/>
        <sz val="11"/>
        <color theme="1"/>
        <rFont val="Calibri"/>
        <family val="2"/>
        <scheme val="minor"/>
      </rPr>
      <t>Instructions:</t>
    </r>
    <r>
      <rPr>
        <sz val="11"/>
        <color theme="1"/>
        <rFont val="Calibri"/>
        <family val="2"/>
        <scheme val="minor"/>
      </rPr>
      <t xml:space="preserve"> Include this excel file and any other supporting documentation with the workflow request.</t>
    </r>
  </si>
  <si>
    <t>360001-02-1234</t>
  </si>
  <si>
    <t>No</t>
  </si>
  <si>
    <t>360002-02-1234</t>
  </si>
  <si>
    <t>Yes</t>
  </si>
  <si>
    <t>Enter Base Salary as of June 30, 2022:</t>
  </si>
  <si>
    <t>NIH Salary Cap ($203,700)</t>
  </si>
  <si>
    <r>
      <rPr>
        <b/>
        <i/>
        <sz val="11"/>
        <color theme="1"/>
        <rFont val="Calibri"/>
        <family val="2"/>
        <scheme val="minor"/>
      </rPr>
      <t>Instructions:</t>
    </r>
    <r>
      <rPr>
        <sz val="11"/>
        <color theme="1"/>
        <rFont val="Calibri"/>
        <family val="2"/>
        <scheme val="minor"/>
      </rPr>
      <t xml:space="preserve"> Determine the allowable monthly payment for the Investigator.  Enter either the individual's annual base salary as of June 30, 2022 or their monthly payment amount in the pink cells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</si>
</sst>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sz val="11"/>
      <color theme="1"/>
      <name val="Calibri"/>
      <family val="2"/>
    </font>
    <font>
      <b/>
      <sz val="11"/>
      <color rgb="FF000000"/>
      <name val="Calibri"/>
      <family val="2"/>
    </font>
    <font>
      <sz val="11"/>
      <color theme="1"/>
      <name val="Calibri"/>
      <family val="2"/>
    </font>
    <font>
      <i/>
      <sz val="11"/>
      <color theme="1"/>
      <name val="Calibri"/>
      <family val="2"/>
      <scheme val="minor"/>
    </font>
  </fonts>
  <fills count="7">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D9D9D9"/>
        <bgColor indexed="64"/>
      </patternFill>
    </fill>
    <fill>
      <patternFill patternType="solid">
        <fgColor theme="1"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6">
    <xf numFmtId="0" fontId="0" fillId="0" borderId="0" xfId="0"/>
    <xf numFmtId="43" fontId="0" fillId="0" borderId="0" xfId="1" applyFont="1"/>
    <xf numFmtId="44" fontId="0" fillId="0" borderId="0" xfId="1" applyNumberFormat="1" applyFont="1"/>
    <xf numFmtId="43" fontId="0" fillId="4" borderId="0" xfId="1" applyFont="1" applyFill="1"/>
    <xf numFmtId="44" fontId="0" fillId="4" borderId="0" xfId="1" applyNumberFormat="1" applyFont="1" applyFill="1"/>
    <xf numFmtId="0" fontId="3" fillId="0" borderId="0" xfId="0" applyFont="1" applyAlignment="1">
      <alignment horizont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4" borderId="1" xfId="0" applyFont="1" applyFill="1" applyBorder="1" applyAlignment="1">
      <alignment vertical="center" wrapText="1"/>
    </xf>
    <xf numFmtId="10" fontId="7" fillId="4" borderId="1" xfId="0" applyNumberFormat="1" applyFont="1" applyFill="1" applyBorder="1" applyAlignment="1">
      <alignment vertical="center" wrapText="1"/>
    </xf>
    <xf numFmtId="10" fontId="5" fillId="0" borderId="1" xfId="0" applyNumberFormat="1" applyFont="1" applyBorder="1" applyAlignment="1">
      <alignment vertical="center" wrapText="1"/>
    </xf>
    <xf numFmtId="43" fontId="0" fillId="0" borderId="1" xfId="1" applyFont="1" applyBorder="1"/>
    <xf numFmtId="43" fontId="3" fillId="0" borderId="1" xfId="0" applyNumberFormat="1" applyFont="1" applyBorder="1"/>
    <xf numFmtId="0" fontId="3" fillId="0" borderId="0" xfId="0" applyFont="1"/>
    <xf numFmtId="0" fontId="0" fillId="6" borderId="0" xfId="0" applyFill="1"/>
    <xf numFmtId="10" fontId="7" fillId="0" borderId="1" xfId="0" applyNumberFormat="1" applyFont="1" applyBorder="1" applyAlignment="1">
      <alignment vertical="center" wrapText="1"/>
    </xf>
    <xf numFmtId="10" fontId="7" fillId="0" borderId="1" xfId="0" applyNumberFormat="1" applyFont="1" applyBorder="1" applyAlignment="1">
      <alignment wrapText="1"/>
    </xf>
    <xf numFmtId="0" fontId="0" fillId="3" borderId="1" xfId="0" applyFill="1" applyBorder="1" applyAlignment="1">
      <alignment horizontal="center" vertical="center" wrapText="1"/>
    </xf>
    <xf numFmtId="0" fontId="2" fillId="2" borderId="1" xfId="0" applyFont="1" applyFill="1" applyBorder="1" applyAlignment="1">
      <alignment horizontal="center"/>
    </xf>
    <xf numFmtId="0" fontId="0" fillId="4" borderId="0" xfId="0" applyFill="1" applyAlignment="1">
      <alignment horizontal="left"/>
    </xf>
    <xf numFmtId="0" fontId="2" fillId="2" borderId="1" xfId="0" applyFont="1" applyFill="1" applyBorder="1" applyAlignment="1">
      <alignment horizont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428BB-A05B-490E-9A2F-311F3C6949D9}">
  <sheetPr>
    <pageSetUpPr fitToPage="1"/>
  </sheetPr>
  <dimension ref="B2:N36"/>
  <sheetViews>
    <sheetView showGridLines="0" topLeftCell="A9" zoomScaleNormal="100" workbookViewId="0">
      <selection activeCell="F9" sqref="F9"/>
    </sheetView>
  </sheetViews>
  <sheetFormatPr defaultRowHeight="15" x14ac:dyDescent="0.25"/>
  <cols>
    <col min="1" max="1" width="1.7109375" customWidth="1"/>
    <col min="2" max="2" width="16.7109375" customWidth="1"/>
    <col min="3" max="3" width="5.7109375" customWidth="1"/>
    <col min="4" max="4" width="10.5703125" customWidth="1"/>
    <col min="5" max="5" width="10.28515625" customWidth="1"/>
    <col min="6" max="6" width="14.28515625" customWidth="1"/>
    <col min="7" max="7" width="6.140625" customWidth="1"/>
    <col min="8" max="8" width="10.5703125" customWidth="1"/>
    <col min="9" max="9" width="10.28515625" customWidth="1"/>
    <col min="10" max="10" width="10.5703125" customWidth="1"/>
    <col min="11" max="11" width="0.7109375" customWidth="1"/>
    <col min="12" max="12" width="10.5703125" customWidth="1"/>
    <col min="13" max="13" width="10.28515625" customWidth="1"/>
    <col min="14" max="14" width="10.5703125" customWidth="1"/>
  </cols>
  <sheetData>
    <row r="2" spans="2:14" x14ac:dyDescent="0.25">
      <c r="B2" s="13" t="s">
        <v>0</v>
      </c>
      <c r="C2" s="19"/>
      <c r="D2" s="19"/>
      <c r="E2" s="19"/>
    </row>
    <row r="4" spans="2:14" x14ac:dyDescent="0.25">
      <c r="B4" s="18" t="s">
        <v>1</v>
      </c>
      <c r="C4" s="18"/>
      <c r="D4" s="18"/>
      <c r="E4" s="18"/>
      <c r="F4" s="18"/>
    </row>
    <row r="5" spans="2:14" ht="55.9" customHeight="1" x14ac:dyDescent="0.25">
      <c r="B5" s="17" t="s">
        <v>31</v>
      </c>
      <c r="C5" s="17"/>
      <c r="D5" s="17"/>
      <c r="E5" s="17"/>
      <c r="F5" s="17"/>
    </row>
    <row r="6" spans="2:14" x14ac:dyDescent="0.25">
      <c r="D6" s="1"/>
    </row>
    <row r="7" spans="2:14" x14ac:dyDescent="0.25">
      <c r="B7" t="s">
        <v>29</v>
      </c>
      <c r="F7" s="3"/>
    </row>
    <row r="8" spans="2:14" x14ac:dyDescent="0.25">
      <c r="B8" s="5" t="s">
        <v>2</v>
      </c>
      <c r="E8" s="1"/>
    </row>
    <row r="9" spans="2:14" x14ac:dyDescent="0.25">
      <c r="B9" t="s">
        <v>3</v>
      </c>
      <c r="F9" s="4"/>
    </row>
    <row r="10" spans="2:14" x14ac:dyDescent="0.25">
      <c r="E10" s="2"/>
    </row>
    <row r="11" spans="2:14" x14ac:dyDescent="0.25">
      <c r="B11" t="s">
        <v>4</v>
      </c>
      <c r="F11" s="2">
        <f>IF(F7&gt;0,F7/9,F9*12/9)</f>
        <v>0</v>
      </c>
    </row>
    <row r="12" spans="2:14" x14ac:dyDescent="0.25">
      <c r="E12" s="2"/>
    </row>
    <row r="13" spans="2:14" x14ac:dyDescent="0.25">
      <c r="B13" t="s">
        <v>30</v>
      </c>
      <c r="F13" s="2">
        <f>203700/12</f>
        <v>16975</v>
      </c>
    </row>
    <row r="16" spans="2:14" ht="14.45" customHeight="1" x14ac:dyDescent="0.25">
      <c r="B16" s="20" t="s">
        <v>5</v>
      </c>
      <c r="C16" s="20"/>
      <c r="D16" s="20"/>
      <c r="E16" s="20"/>
      <c r="F16" s="20"/>
      <c r="G16" s="20"/>
      <c r="H16" s="20"/>
      <c r="I16" s="20"/>
      <c r="J16" s="20"/>
      <c r="K16" s="20"/>
      <c r="L16" s="20"/>
      <c r="M16" s="20"/>
      <c r="N16" s="20"/>
    </row>
    <row r="17" spans="2:14" ht="71.45" customHeight="1" x14ac:dyDescent="0.25">
      <c r="B17" s="17" t="s">
        <v>6</v>
      </c>
      <c r="C17" s="17"/>
      <c r="D17" s="17"/>
      <c r="E17" s="17"/>
      <c r="F17" s="17"/>
      <c r="G17" s="17"/>
      <c r="H17" s="17"/>
      <c r="I17" s="17"/>
      <c r="J17" s="17"/>
      <c r="K17" s="17"/>
      <c r="L17" s="17"/>
      <c r="M17" s="17"/>
      <c r="N17" s="17"/>
    </row>
    <row r="20" spans="2:14" ht="45" x14ac:dyDescent="0.25">
      <c r="B20" s="6" t="s">
        <v>7</v>
      </c>
      <c r="C20" s="7" t="s">
        <v>8</v>
      </c>
      <c r="D20" s="7" t="s">
        <v>9</v>
      </c>
      <c r="E20" s="7" t="s">
        <v>10</v>
      </c>
      <c r="F20" s="7" t="s">
        <v>11</v>
      </c>
      <c r="G20" s="14"/>
      <c r="H20" s="7" t="s">
        <v>12</v>
      </c>
      <c r="I20" s="7" t="s">
        <v>13</v>
      </c>
      <c r="J20" s="7" t="s">
        <v>14</v>
      </c>
      <c r="K20" s="14"/>
      <c r="L20" s="7" t="s">
        <v>15</v>
      </c>
      <c r="M20" s="7" t="s">
        <v>16</v>
      </c>
      <c r="N20" s="7" t="s">
        <v>17</v>
      </c>
    </row>
    <row r="21" spans="2:14" x14ac:dyDescent="0.25">
      <c r="B21" s="8"/>
      <c r="C21" s="8"/>
      <c r="D21" s="9"/>
      <c r="E21" s="11">
        <f t="shared" ref="E21:E27" si="0">IF($C21="No",$F$11*D21,$F$13*D21)</f>
        <v>0</v>
      </c>
      <c r="F21" s="15" t="str">
        <f>IF(D21="","",IF($C21="No",D21/D$29,E21/E$29))</f>
        <v/>
      </c>
      <c r="G21" s="14"/>
      <c r="H21" s="9"/>
      <c r="I21" s="11">
        <f t="shared" ref="I21:I27" si="1">IF($C21="No",$F$11*H21,$F$13*H21)</f>
        <v>0</v>
      </c>
      <c r="J21" s="15" t="str">
        <f>IF(H21="","",IF($C21="No",H21/H$29,I21/I$29))</f>
        <v/>
      </c>
      <c r="K21" s="14"/>
      <c r="L21" s="9"/>
      <c r="M21" s="11">
        <f t="shared" ref="M21:M27" si="2">IF($C21="No",$F$11*L21,$F$13*L21)</f>
        <v>0</v>
      </c>
      <c r="N21" s="15" t="str">
        <f>IF(L21="","",IF($C21="No",L21/L$29,M21/M$29))</f>
        <v/>
      </c>
    </row>
    <row r="22" spans="2:14" x14ac:dyDescent="0.25">
      <c r="B22" s="8"/>
      <c r="C22" s="8"/>
      <c r="D22" s="9"/>
      <c r="E22" s="11">
        <f t="shared" si="0"/>
        <v>0</v>
      </c>
      <c r="F22" s="15" t="str">
        <f t="shared" ref="F22:F27" si="3">IF(D22="","",IF($C22="No",D22/D$29,E22/E$29))</f>
        <v/>
      </c>
      <c r="G22" s="14"/>
      <c r="H22" s="9"/>
      <c r="I22" s="11">
        <f t="shared" si="1"/>
        <v>0</v>
      </c>
      <c r="J22" s="15" t="str">
        <f t="shared" ref="J22:J27" si="4">IF(H22="","",IF($C22="No",H22/H$29,I22/I$29))</f>
        <v/>
      </c>
      <c r="K22" s="14"/>
      <c r="L22" s="9"/>
      <c r="M22" s="11">
        <f t="shared" si="2"/>
        <v>0</v>
      </c>
      <c r="N22" s="15" t="str">
        <f t="shared" ref="N22:N27" si="5">IF(L22="","",IF($C22="No",L22/L$29,M22/M$29))</f>
        <v/>
      </c>
    </row>
    <row r="23" spans="2:14" x14ac:dyDescent="0.25">
      <c r="B23" s="8"/>
      <c r="C23" s="8"/>
      <c r="D23" s="9"/>
      <c r="E23" s="11">
        <f t="shared" si="0"/>
        <v>0</v>
      </c>
      <c r="F23" s="15" t="str">
        <f t="shared" si="3"/>
        <v/>
      </c>
      <c r="G23" s="14"/>
      <c r="H23" s="9"/>
      <c r="I23" s="11">
        <f t="shared" si="1"/>
        <v>0</v>
      </c>
      <c r="J23" s="15" t="str">
        <f t="shared" si="4"/>
        <v/>
      </c>
      <c r="K23" s="14"/>
      <c r="L23" s="9"/>
      <c r="M23" s="11">
        <f t="shared" si="2"/>
        <v>0</v>
      </c>
      <c r="N23" s="15" t="str">
        <f t="shared" si="5"/>
        <v/>
      </c>
    </row>
    <row r="24" spans="2:14" x14ac:dyDescent="0.25">
      <c r="B24" s="8"/>
      <c r="C24" s="8"/>
      <c r="D24" s="9"/>
      <c r="E24" s="11">
        <f t="shared" si="0"/>
        <v>0</v>
      </c>
      <c r="F24" s="15" t="str">
        <f t="shared" si="3"/>
        <v/>
      </c>
      <c r="G24" s="14"/>
      <c r="H24" s="9"/>
      <c r="I24" s="11">
        <f t="shared" si="1"/>
        <v>0</v>
      </c>
      <c r="J24" s="15" t="str">
        <f t="shared" si="4"/>
        <v/>
      </c>
      <c r="K24" s="14"/>
      <c r="L24" s="9"/>
      <c r="M24" s="11">
        <f t="shared" si="2"/>
        <v>0</v>
      </c>
      <c r="N24" s="15" t="str">
        <f t="shared" si="5"/>
        <v/>
      </c>
    </row>
    <row r="25" spans="2:14" x14ac:dyDescent="0.25">
      <c r="B25" s="8"/>
      <c r="C25" s="8"/>
      <c r="D25" s="9"/>
      <c r="E25" s="11">
        <f t="shared" si="0"/>
        <v>0</v>
      </c>
      <c r="F25" s="15" t="str">
        <f t="shared" si="3"/>
        <v/>
      </c>
      <c r="G25" s="14"/>
      <c r="H25" s="9"/>
      <c r="I25" s="11">
        <f t="shared" si="1"/>
        <v>0</v>
      </c>
      <c r="J25" s="15" t="str">
        <f t="shared" si="4"/>
        <v/>
      </c>
      <c r="K25" s="14"/>
      <c r="L25" s="9"/>
      <c r="M25" s="11">
        <f t="shared" si="2"/>
        <v>0</v>
      </c>
      <c r="N25" s="15" t="str">
        <f t="shared" si="5"/>
        <v/>
      </c>
    </row>
    <row r="26" spans="2:14" x14ac:dyDescent="0.25">
      <c r="B26" s="8"/>
      <c r="C26" s="8"/>
      <c r="D26" s="9"/>
      <c r="E26" s="11">
        <f t="shared" si="0"/>
        <v>0</v>
      </c>
      <c r="F26" s="15" t="str">
        <f t="shared" si="3"/>
        <v/>
      </c>
      <c r="G26" s="14"/>
      <c r="H26" s="9"/>
      <c r="I26" s="11">
        <f t="shared" si="1"/>
        <v>0</v>
      </c>
      <c r="J26" s="15" t="str">
        <f t="shared" si="4"/>
        <v/>
      </c>
      <c r="K26" s="14"/>
      <c r="L26" s="9"/>
      <c r="M26" s="11">
        <f t="shared" si="2"/>
        <v>0</v>
      </c>
      <c r="N26" s="15" t="str">
        <f t="shared" si="5"/>
        <v/>
      </c>
    </row>
    <row r="27" spans="2:14" x14ac:dyDescent="0.25">
      <c r="B27" s="8"/>
      <c r="C27" s="8"/>
      <c r="D27" s="9"/>
      <c r="E27" s="11">
        <f t="shared" si="0"/>
        <v>0</v>
      </c>
      <c r="F27" s="15" t="str">
        <f t="shared" si="3"/>
        <v/>
      </c>
      <c r="G27" s="14"/>
      <c r="H27" s="9"/>
      <c r="I27" s="11">
        <f t="shared" si="1"/>
        <v>0</v>
      </c>
      <c r="J27" s="15" t="str">
        <f t="shared" si="4"/>
        <v/>
      </c>
      <c r="K27" s="14"/>
      <c r="L27" s="9"/>
      <c r="M27" s="11">
        <f t="shared" si="2"/>
        <v>0</v>
      </c>
      <c r="N27" s="15" t="str">
        <f t="shared" si="5"/>
        <v/>
      </c>
    </row>
    <row r="28" spans="2:14" x14ac:dyDescent="0.25">
      <c r="B28" s="21" t="s">
        <v>18</v>
      </c>
      <c r="C28" s="22"/>
      <c r="D28" s="23"/>
      <c r="E28" s="11">
        <f>IF($C$22="Yes",$F$11*D22-E22,0)+IF($C$23="Yes",$F$11*D23-E23,0)+IF($C$24="Yes",$F$11*D24-E24,0)+IF($C$25="Yes",$F$11*D25-E25,0)+IF($C$26="Yes",$F$11*D26-E26,0)+IF($C$27="Yes",$F$11*D27-E27,0)+IF($C$21="Yes",$F$11*D21-E21,0)</f>
        <v>0</v>
      </c>
      <c r="F28" s="16" t="str">
        <f>IFERROR(IF(E28="","",E$28/E$29),"")</f>
        <v/>
      </c>
      <c r="G28" s="14"/>
      <c r="H28" s="15" t="s">
        <v>19</v>
      </c>
      <c r="I28" s="11">
        <f>IF($C$22="Yes",$F$11*H22-I22,0)+IF($C$23="Yes",$F$11*H23-I23,0)+IF($C$24="Yes",$F$11*H24-I24,0)+IF($C$25="Yes",$F$11*H25-I25,0)+IF($C$26="Yes",$F$11*H26-I26,0)+IF($C$27="Yes",$F$11*H27-I27,0)+IF($C$21="Yes",$F$11*H21-I21,0)</f>
        <v>0</v>
      </c>
      <c r="J28" s="16" t="str">
        <f>IFERROR(IF(I28="","",I$28/I$29),"")</f>
        <v/>
      </c>
      <c r="K28" s="14"/>
      <c r="L28" s="15" t="s">
        <v>19</v>
      </c>
      <c r="M28" s="11">
        <f>IF($C$22="Yes",$F$11*L22-M22,0)+IF($C$23="Yes",$F$11*L23-M23,0)+IF($C$24="Yes",$F$11*L24-M24,0)+IF($C$25="Yes",$F$11*L25-M25,0)+IF($C$26="Yes",$F$11*L26-M26,0)+IF($C$27="Yes",$F$11*L27-M27,0)+IF($C$21="Yes",$F$11*L21-M21,0)</f>
        <v>0</v>
      </c>
      <c r="N28" s="16" t="str">
        <f>IFERROR(IF(M28="","",M$28/M$29),"")</f>
        <v/>
      </c>
    </row>
    <row r="29" spans="2:14" x14ac:dyDescent="0.25">
      <c r="B29" s="24" t="s">
        <v>20</v>
      </c>
      <c r="C29" s="25"/>
      <c r="D29" s="10">
        <f t="shared" ref="D29" si="6">SUM(D21:D28)</f>
        <v>0</v>
      </c>
      <c r="E29" s="12">
        <f>SUM(E21:E28)</f>
        <v>0</v>
      </c>
      <c r="F29" s="10">
        <f>SUM(F21:F28)</f>
        <v>0</v>
      </c>
      <c r="G29" s="14"/>
      <c r="H29" s="10">
        <f>SUM(H21:H28)</f>
        <v>0</v>
      </c>
      <c r="I29" s="12">
        <f>SUM(I21:I28)</f>
        <v>0</v>
      </c>
      <c r="J29" s="10">
        <f>SUM(J21:J28)</f>
        <v>0</v>
      </c>
      <c r="K29" s="14"/>
      <c r="L29" s="10">
        <f>SUM(L21:L28)</f>
        <v>0</v>
      </c>
      <c r="M29" s="12">
        <f>SUM(M21:M28)</f>
        <v>0</v>
      </c>
      <c r="N29" s="10">
        <f t="shared" ref="N29" si="7">SUM(N21:N28)</f>
        <v>0</v>
      </c>
    </row>
    <row r="32" spans="2:14" x14ac:dyDescent="0.25">
      <c r="B32" s="18" t="s">
        <v>21</v>
      </c>
      <c r="C32" s="18"/>
      <c r="D32" s="18"/>
      <c r="E32" s="18"/>
      <c r="F32" s="18"/>
      <c r="G32" s="18"/>
      <c r="H32" s="18"/>
      <c r="I32" s="18"/>
      <c r="J32" s="18"/>
      <c r="K32" s="18"/>
      <c r="L32" s="18"/>
      <c r="M32" s="18"/>
      <c r="N32" s="18"/>
    </row>
    <row r="33" spans="2:14" ht="44.45" customHeight="1" x14ac:dyDescent="0.25">
      <c r="B33" s="17" t="s">
        <v>22</v>
      </c>
      <c r="C33" s="17"/>
      <c r="D33" s="17"/>
      <c r="E33" s="17"/>
      <c r="F33" s="17"/>
      <c r="G33" s="17"/>
      <c r="H33" s="17"/>
      <c r="I33" s="17"/>
      <c r="J33" s="17"/>
      <c r="K33" s="17"/>
      <c r="L33" s="17"/>
      <c r="M33" s="17"/>
      <c r="N33" s="17"/>
    </row>
    <row r="35" spans="2:14" x14ac:dyDescent="0.25">
      <c r="B35" s="18" t="s">
        <v>23</v>
      </c>
      <c r="C35" s="18"/>
      <c r="D35" s="18"/>
      <c r="E35" s="18"/>
      <c r="F35" s="18"/>
      <c r="G35" s="18"/>
      <c r="H35" s="18"/>
      <c r="I35" s="18"/>
      <c r="J35" s="18"/>
      <c r="K35" s="18"/>
      <c r="L35" s="18"/>
      <c r="M35" s="18"/>
      <c r="N35" s="18"/>
    </row>
    <row r="36" spans="2:14" ht="14.45" customHeight="1" x14ac:dyDescent="0.25">
      <c r="B36" s="17" t="s">
        <v>24</v>
      </c>
      <c r="C36" s="17"/>
      <c r="D36" s="17"/>
      <c r="E36" s="17"/>
      <c r="F36" s="17"/>
      <c r="G36" s="17"/>
      <c r="H36" s="17"/>
      <c r="I36" s="17"/>
      <c r="J36" s="17"/>
      <c r="K36" s="17"/>
      <c r="L36" s="17"/>
      <c r="M36" s="17"/>
      <c r="N36" s="17"/>
    </row>
  </sheetData>
  <mergeCells count="11">
    <mergeCell ref="B36:N36"/>
    <mergeCell ref="B5:F5"/>
    <mergeCell ref="B4:F4"/>
    <mergeCell ref="C2:E2"/>
    <mergeCell ref="B17:N17"/>
    <mergeCell ref="B16:N16"/>
    <mergeCell ref="B28:D28"/>
    <mergeCell ref="B29:C29"/>
    <mergeCell ref="B32:N32"/>
    <mergeCell ref="B33:N33"/>
    <mergeCell ref="B35:N35"/>
  </mergeCells>
  <dataValidations count="1">
    <dataValidation type="list" allowBlank="1" showInputMessage="1" showErrorMessage="1" sqref="C21:C27" xr:uid="{0274BAB7-8386-4634-A1AC-F1D789F6AEA6}">
      <formula1>"Yes,No"</formula1>
    </dataValidation>
  </dataValidations>
  <pageMargins left="0.5" right="0.5" top="0.75" bottom="0.75" header="0.3" footer="0.3"/>
  <pageSetup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463C2-A9F1-4722-A715-CEDA246D7233}">
  <sheetPr>
    <pageSetUpPr fitToPage="1"/>
  </sheetPr>
  <dimension ref="B2:N36"/>
  <sheetViews>
    <sheetView showGridLines="0" topLeftCell="A13" zoomScaleNormal="100" workbookViewId="0">
      <selection activeCell="P18" sqref="P18"/>
    </sheetView>
  </sheetViews>
  <sheetFormatPr defaultRowHeight="15" x14ac:dyDescent="0.25"/>
  <cols>
    <col min="1" max="1" width="1.7109375" customWidth="1"/>
    <col min="2" max="2" width="16.7109375" customWidth="1"/>
    <col min="3" max="3" width="5.7109375" customWidth="1"/>
    <col min="4" max="4" width="10.5703125" customWidth="1"/>
    <col min="5" max="5" width="10.28515625" customWidth="1"/>
    <col min="6" max="6" width="15.140625" customWidth="1"/>
    <col min="7" max="7" width="0.7109375" customWidth="1"/>
    <col min="8" max="8" width="10.5703125" customWidth="1"/>
    <col min="9" max="9" width="10.28515625" customWidth="1"/>
    <col min="10" max="10" width="10.5703125" customWidth="1"/>
    <col min="11" max="11" width="0.7109375" customWidth="1"/>
    <col min="12" max="12" width="10.5703125" customWidth="1"/>
    <col min="13" max="13" width="10.28515625" customWidth="1"/>
    <col min="14" max="14" width="10.5703125" customWidth="1"/>
  </cols>
  <sheetData>
    <row r="2" spans="2:14" x14ac:dyDescent="0.25">
      <c r="B2" s="13" t="s">
        <v>0</v>
      </c>
      <c r="C2" s="19"/>
      <c r="D2" s="19"/>
      <c r="E2" s="19"/>
    </row>
    <row r="4" spans="2:14" x14ac:dyDescent="0.25">
      <c r="B4" s="18" t="s">
        <v>1</v>
      </c>
      <c r="C4" s="18"/>
      <c r="D4" s="18"/>
      <c r="E4" s="18"/>
      <c r="F4" s="18"/>
    </row>
    <row r="5" spans="2:14" ht="55.9" customHeight="1" x14ac:dyDescent="0.25">
      <c r="B5" s="17" t="s">
        <v>31</v>
      </c>
      <c r="C5" s="17"/>
      <c r="D5" s="17"/>
      <c r="E5" s="17"/>
      <c r="F5" s="17"/>
    </row>
    <row r="6" spans="2:14" x14ac:dyDescent="0.25">
      <c r="D6" s="1"/>
    </row>
    <row r="7" spans="2:14" x14ac:dyDescent="0.25">
      <c r="B7" t="s">
        <v>29</v>
      </c>
      <c r="F7" s="3"/>
    </row>
    <row r="8" spans="2:14" x14ac:dyDescent="0.25">
      <c r="B8" s="5" t="s">
        <v>2</v>
      </c>
      <c r="E8" s="1"/>
    </row>
    <row r="9" spans="2:14" x14ac:dyDescent="0.25">
      <c r="B9" t="s">
        <v>3</v>
      </c>
      <c r="F9" s="4">
        <v>12000</v>
      </c>
    </row>
    <row r="10" spans="2:14" x14ac:dyDescent="0.25">
      <c r="E10" s="2"/>
    </row>
    <row r="11" spans="2:14" x14ac:dyDescent="0.25">
      <c r="B11" t="s">
        <v>4</v>
      </c>
      <c r="F11" s="2">
        <f>IF(F7&gt;0,F7/9,F9*12/9)</f>
        <v>16000</v>
      </c>
    </row>
    <row r="12" spans="2:14" x14ac:dyDescent="0.25">
      <c r="E12" s="2"/>
    </row>
    <row r="13" spans="2:14" x14ac:dyDescent="0.25">
      <c r="B13" t="s">
        <v>30</v>
      </c>
      <c r="F13" s="2">
        <f>203700/12</f>
        <v>16975</v>
      </c>
    </row>
    <row r="16" spans="2:14" ht="14.45" customHeight="1" x14ac:dyDescent="0.25">
      <c r="B16" s="20" t="s">
        <v>5</v>
      </c>
      <c r="C16" s="20"/>
      <c r="D16" s="20"/>
      <c r="E16" s="20"/>
      <c r="F16" s="20"/>
      <c r="G16" s="20"/>
      <c r="H16" s="20"/>
      <c r="I16" s="20"/>
      <c r="J16" s="20"/>
      <c r="K16" s="20"/>
      <c r="L16" s="20"/>
      <c r="M16" s="20"/>
      <c r="N16" s="20"/>
    </row>
    <row r="17" spans="2:14" ht="71.45" customHeight="1" x14ac:dyDescent="0.25">
      <c r="B17" s="17" t="s">
        <v>6</v>
      </c>
      <c r="C17" s="17"/>
      <c r="D17" s="17"/>
      <c r="E17" s="17"/>
      <c r="F17" s="17"/>
      <c r="G17" s="17"/>
      <c r="H17" s="17"/>
      <c r="I17" s="17"/>
      <c r="J17" s="17"/>
      <c r="K17" s="17"/>
      <c r="L17" s="17"/>
      <c r="M17" s="17"/>
      <c r="N17" s="17"/>
    </row>
    <row r="20" spans="2:14" ht="45" x14ac:dyDescent="0.25">
      <c r="B20" s="6" t="s">
        <v>7</v>
      </c>
      <c r="C20" s="7" t="s">
        <v>8</v>
      </c>
      <c r="D20" s="7" t="s">
        <v>9</v>
      </c>
      <c r="E20" s="7" t="s">
        <v>10</v>
      </c>
      <c r="F20" s="7" t="s">
        <v>11</v>
      </c>
      <c r="G20" s="14"/>
      <c r="H20" s="7" t="s">
        <v>12</v>
      </c>
      <c r="I20" s="7" t="s">
        <v>13</v>
      </c>
      <c r="J20" s="7" t="s">
        <v>14</v>
      </c>
      <c r="K20" s="14"/>
      <c r="L20" s="7" t="s">
        <v>15</v>
      </c>
      <c r="M20" s="7" t="s">
        <v>16</v>
      </c>
      <c r="N20" s="7" t="s">
        <v>17</v>
      </c>
    </row>
    <row r="21" spans="2:14" x14ac:dyDescent="0.25">
      <c r="B21" s="8" t="s">
        <v>25</v>
      </c>
      <c r="C21" s="8" t="s">
        <v>26</v>
      </c>
      <c r="D21" s="9">
        <v>0.25</v>
      </c>
      <c r="E21" s="11">
        <f t="shared" ref="E21:E27" si="0">IF($C21="No",$F$11*D21,$F$13*D21)</f>
        <v>4000</v>
      </c>
      <c r="F21" s="15">
        <f>IF(D21="","",IF($C21="No",D21/D$29,E21/E$29))</f>
        <v>0.25</v>
      </c>
      <c r="G21" s="14"/>
      <c r="H21" s="9">
        <v>0.5</v>
      </c>
      <c r="I21" s="11">
        <f t="shared" ref="I21:I27" si="1">IF($C21="No",$F$11*H21,$F$13*H21)</f>
        <v>8000</v>
      </c>
      <c r="J21" s="15">
        <f>IF(H21="","",IF($C21="No",H21/H$29,I21/I$29))</f>
        <v>0.5</v>
      </c>
      <c r="K21" s="14"/>
      <c r="L21" s="9">
        <v>0.5</v>
      </c>
      <c r="M21" s="11">
        <f t="shared" ref="M21:M27" si="2">IF($C21="No",$F$11*L21,$F$13*L21)</f>
        <v>8000</v>
      </c>
      <c r="N21" s="15">
        <f>IF(L21="","",IF($C21="No",L21/L$29,M21/M$29))</f>
        <v>1</v>
      </c>
    </row>
    <row r="22" spans="2:14" x14ac:dyDescent="0.25">
      <c r="B22" s="8" t="s">
        <v>27</v>
      </c>
      <c r="C22" s="8" t="s">
        <v>26</v>
      </c>
      <c r="D22" s="9">
        <v>0.75</v>
      </c>
      <c r="E22" s="11">
        <f t="shared" si="0"/>
        <v>12000</v>
      </c>
      <c r="F22" s="15">
        <f t="shared" ref="F22:F27" si="3">IF(D22="","",IF($C22="No",D22/D$29,E22/E$29))</f>
        <v>0.75</v>
      </c>
      <c r="G22" s="14"/>
      <c r="H22" s="9">
        <v>0.5</v>
      </c>
      <c r="I22" s="11">
        <f t="shared" si="1"/>
        <v>8000</v>
      </c>
      <c r="J22" s="15">
        <f t="shared" ref="J22:J27" si="4">IF(H22="","",IF($C22="No",H22/H$29,I22/I$29))</f>
        <v>0.5</v>
      </c>
      <c r="K22" s="14"/>
      <c r="L22" s="9"/>
      <c r="M22" s="11">
        <f t="shared" si="2"/>
        <v>0</v>
      </c>
      <c r="N22" s="15" t="str">
        <f t="shared" ref="N22:N27" si="5">IF(L22="","",IF($C22="No",L22/L$29,M22/M$29))</f>
        <v/>
      </c>
    </row>
    <row r="23" spans="2:14" x14ac:dyDescent="0.25">
      <c r="B23" s="8"/>
      <c r="C23" s="8"/>
      <c r="D23" s="9"/>
      <c r="E23" s="11">
        <f t="shared" si="0"/>
        <v>0</v>
      </c>
      <c r="F23" s="15" t="str">
        <f t="shared" si="3"/>
        <v/>
      </c>
      <c r="G23" s="14"/>
      <c r="H23" s="9"/>
      <c r="I23" s="11">
        <f t="shared" si="1"/>
        <v>0</v>
      </c>
      <c r="J23" s="15" t="str">
        <f t="shared" si="4"/>
        <v/>
      </c>
      <c r="K23" s="14"/>
      <c r="L23" s="9"/>
      <c r="M23" s="11">
        <f t="shared" si="2"/>
        <v>0</v>
      </c>
      <c r="N23" s="15" t="str">
        <f t="shared" si="5"/>
        <v/>
      </c>
    </row>
    <row r="24" spans="2:14" x14ac:dyDescent="0.25">
      <c r="B24" s="8"/>
      <c r="C24" s="8"/>
      <c r="D24" s="9"/>
      <c r="E24" s="11">
        <f t="shared" si="0"/>
        <v>0</v>
      </c>
      <c r="F24" s="15" t="str">
        <f t="shared" si="3"/>
        <v/>
      </c>
      <c r="G24" s="14"/>
      <c r="H24" s="9"/>
      <c r="I24" s="11">
        <f t="shared" si="1"/>
        <v>0</v>
      </c>
      <c r="J24" s="15" t="str">
        <f t="shared" si="4"/>
        <v/>
      </c>
      <c r="K24" s="14"/>
      <c r="L24" s="9"/>
      <c r="M24" s="11">
        <f t="shared" si="2"/>
        <v>0</v>
      </c>
      <c r="N24" s="15" t="str">
        <f t="shared" si="5"/>
        <v/>
      </c>
    </row>
    <row r="25" spans="2:14" x14ac:dyDescent="0.25">
      <c r="B25" s="8"/>
      <c r="C25" s="8"/>
      <c r="D25" s="9"/>
      <c r="E25" s="11">
        <f t="shared" si="0"/>
        <v>0</v>
      </c>
      <c r="F25" s="15" t="str">
        <f t="shared" si="3"/>
        <v/>
      </c>
      <c r="G25" s="14"/>
      <c r="H25" s="9"/>
      <c r="I25" s="11">
        <f t="shared" si="1"/>
        <v>0</v>
      </c>
      <c r="J25" s="15" t="str">
        <f t="shared" si="4"/>
        <v/>
      </c>
      <c r="K25" s="14"/>
      <c r="L25" s="9"/>
      <c r="M25" s="11">
        <f t="shared" si="2"/>
        <v>0</v>
      </c>
      <c r="N25" s="15" t="str">
        <f t="shared" si="5"/>
        <v/>
      </c>
    </row>
    <row r="26" spans="2:14" x14ac:dyDescent="0.25">
      <c r="B26" s="8"/>
      <c r="C26" s="8"/>
      <c r="D26" s="9"/>
      <c r="E26" s="11">
        <f t="shared" si="0"/>
        <v>0</v>
      </c>
      <c r="F26" s="15" t="str">
        <f t="shared" si="3"/>
        <v/>
      </c>
      <c r="G26" s="14"/>
      <c r="H26" s="9"/>
      <c r="I26" s="11">
        <f t="shared" si="1"/>
        <v>0</v>
      </c>
      <c r="J26" s="15" t="str">
        <f t="shared" si="4"/>
        <v/>
      </c>
      <c r="K26" s="14"/>
      <c r="L26" s="9"/>
      <c r="M26" s="11">
        <f t="shared" si="2"/>
        <v>0</v>
      </c>
      <c r="N26" s="15" t="str">
        <f t="shared" si="5"/>
        <v/>
      </c>
    </row>
    <row r="27" spans="2:14" x14ac:dyDescent="0.25">
      <c r="B27" s="8"/>
      <c r="C27" s="8"/>
      <c r="D27" s="9"/>
      <c r="E27" s="11">
        <f t="shared" si="0"/>
        <v>0</v>
      </c>
      <c r="F27" s="15" t="str">
        <f t="shared" si="3"/>
        <v/>
      </c>
      <c r="G27" s="14"/>
      <c r="H27" s="9"/>
      <c r="I27" s="11">
        <f t="shared" si="1"/>
        <v>0</v>
      </c>
      <c r="J27" s="15" t="str">
        <f t="shared" si="4"/>
        <v/>
      </c>
      <c r="K27" s="14"/>
      <c r="L27" s="9"/>
      <c r="M27" s="11">
        <f t="shared" si="2"/>
        <v>0</v>
      </c>
      <c r="N27" s="15" t="str">
        <f t="shared" si="5"/>
        <v/>
      </c>
    </row>
    <row r="28" spans="2:14" x14ac:dyDescent="0.25">
      <c r="B28" s="21" t="s">
        <v>18</v>
      </c>
      <c r="C28" s="22"/>
      <c r="D28" s="23"/>
      <c r="E28" s="11">
        <f>IF($C$22="Yes",$F$11*D22-E22,0)+IF($C$23="Yes",$F$11*D23-E23,0)+IF($C$24="Yes",$F$11*D24-E24,0)+IF($C$25="Yes",$F$11*D25-E25,0)+IF($C$26="Yes",$F$11*D26-E26,0)+IF($C$27="Yes",$F$11*D27-E27,0)+IF($C$21="Yes",$F$11*D21-E21,0)</f>
        <v>0</v>
      </c>
      <c r="F28" s="16">
        <f>IFERROR(IF(E28="","",E$28/E$29),"")</f>
        <v>0</v>
      </c>
      <c r="G28" s="14"/>
      <c r="H28" s="15" t="s">
        <v>19</v>
      </c>
      <c r="I28" s="11">
        <f>IF($C$22="Yes",$F$11*H22-I22,0)+IF($C$23="Yes",$F$11*H23-I23,0)+IF($C$24="Yes",$F$11*H24-I24,0)+IF($C$25="Yes",$F$11*H25-I25,0)+IF($C$26="Yes",$F$11*H26-I26,0)+IF($C$27="Yes",$F$11*H27-I27,0)+IF($C$21="Yes",$F$11*H21-I21,0)</f>
        <v>0</v>
      </c>
      <c r="J28" s="16">
        <f>IFERROR(IF(I28="","",I$28/I$29),"")</f>
        <v>0</v>
      </c>
      <c r="K28" s="14"/>
      <c r="L28" s="15" t="s">
        <v>19</v>
      </c>
      <c r="M28" s="11">
        <f>IF($C$22="Yes",$F$11*L22-M22,0)+IF($C$23="Yes",$F$11*L23-M23,0)+IF($C$24="Yes",$F$11*L24-M24,0)+IF($C$25="Yes",$F$11*L25-M25,0)+IF($C$26="Yes",$F$11*L26-M26,0)+IF($C$27="Yes",$F$11*L27-M27,0)+IF($C$21="Yes",$F$11*L21-M21,0)</f>
        <v>0</v>
      </c>
      <c r="N28" s="16">
        <f>IFERROR(IF(M28="","",M$28/M$29),"")</f>
        <v>0</v>
      </c>
    </row>
    <row r="29" spans="2:14" x14ac:dyDescent="0.25">
      <c r="B29" s="24" t="s">
        <v>20</v>
      </c>
      <c r="C29" s="25"/>
      <c r="D29" s="10">
        <f t="shared" ref="D29" si="6">SUM(D21:D28)</f>
        <v>1</v>
      </c>
      <c r="E29" s="12">
        <f>SUM(E21:E28)</f>
        <v>16000</v>
      </c>
      <c r="F29" s="10">
        <f>SUM(F21:F28)</f>
        <v>1</v>
      </c>
      <c r="G29" s="14"/>
      <c r="H29" s="10">
        <f>SUM(H21:H28)</f>
        <v>1</v>
      </c>
      <c r="I29" s="12">
        <f>SUM(I21:I28)</f>
        <v>16000</v>
      </c>
      <c r="J29" s="10">
        <f>SUM(J21:J28)</f>
        <v>1</v>
      </c>
      <c r="K29" s="14"/>
      <c r="L29" s="10">
        <f>SUM(L21:L28)</f>
        <v>0.5</v>
      </c>
      <c r="M29" s="12">
        <f>SUM(M21:M28)</f>
        <v>8000</v>
      </c>
      <c r="N29" s="10">
        <f t="shared" ref="N29" si="7">SUM(N21:N28)</f>
        <v>1</v>
      </c>
    </row>
    <row r="32" spans="2:14" x14ac:dyDescent="0.25">
      <c r="B32" s="18" t="s">
        <v>21</v>
      </c>
      <c r="C32" s="18"/>
      <c r="D32" s="18"/>
      <c r="E32" s="18"/>
      <c r="F32" s="18"/>
      <c r="G32" s="18"/>
      <c r="H32" s="18"/>
      <c r="I32" s="18"/>
      <c r="J32" s="18"/>
      <c r="K32" s="18"/>
      <c r="L32" s="18"/>
      <c r="M32" s="18"/>
      <c r="N32" s="18"/>
    </row>
    <row r="33" spans="2:14" ht="44.45" customHeight="1" x14ac:dyDescent="0.25">
      <c r="B33" s="17" t="s">
        <v>22</v>
      </c>
      <c r="C33" s="17"/>
      <c r="D33" s="17"/>
      <c r="E33" s="17"/>
      <c r="F33" s="17"/>
      <c r="G33" s="17"/>
      <c r="H33" s="17"/>
      <c r="I33" s="17"/>
      <c r="J33" s="17"/>
      <c r="K33" s="17"/>
      <c r="L33" s="17"/>
      <c r="M33" s="17"/>
      <c r="N33" s="17"/>
    </row>
    <row r="35" spans="2:14" x14ac:dyDescent="0.25">
      <c r="B35" s="18" t="s">
        <v>23</v>
      </c>
      <c r="C35" s="18"/>
      <c r="D35" s="18"/>
      <c r="E35" s="18"/>
      <c r="F35" s="18"/>
      <c r="G35" s="18"/>
      <c r="H35" s="18"/>
      <c r="I35" s="18"/>
      <c r="J35" s="18"/>
      <c r="K35" s="18"/>
      <c r="L35" s="18"/>
      <c r="M35" s="18"/>
      <c r="N35" s="18"/>
    </row>
    <row r="36" spans="2:14" ht="14.45" customHeight="1" x14ac:dyDescent="0.25">
      <c r="B36" s="17" t="s">
        <v>24</v>
      </c>
      <c r="C36" s="17"/>
      <c r="D36" s="17"/>
      <c r="E36" s="17"/>
      <c r="F36" s="17"/>
      <c r="G36" s="17"/>
      <c r="H36" s="17"/>
      <c r="I36" s="17"/>
      <c r="J36" s="17"/>
      <c r="K36" s="17"/>
      <c r="L36" s="17"/>
      <c r="M36" s="17"/>
      <c r="N36" s="17"/>
    </row>
  </sheetData>
  <mergeCells count="11">
    <mergeCell ref="B29:C29"/>
    <mergeCell ref="B32:N32"/>
    <mergeCell ref="B33:N33"/>
    <mergeCell ref="B35:N35"/>
    <mergeCell ref="B36:N36"/>
    <mergeCell ref="B28:D28"/>
    <mergeCell ref="C2:E2"/>
    <mergeCell ref="B4:F4"/>
    <mergeCell ref="B5:F5"/>
    <mergeCell ref="B16:N16"/>
    <mergeCell ref="B17:N17"/>
  </mergeCells>
  <dataValidations count="1">
    <dataValidation type="list" allowBlank="1" showInputMessage="1" showErrorMessage="1" sqref="C21:C27" xr:uid="{5760FE43-78D9-4DC1-828E-D19A1240DD10}">
      <formula1>"Yes,No"</formula1>
    </dataValidation>
  </dataValidations>
  <pageMargins left="0.5" right="0.5" top="0.75" bottom="0.75" header="0.3" footer="0.3"/>
  <pageSetup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DE361-E4A3-49D7-973F-0A6943A43829}">
  <sheetPr>
    <pageSetUpPr fitToPage="1"/>
  </sheetPr>
  <dimension ref="B2:N36"/>
  <sheetViews>
    <sheetView showGridLines="0" tabSelected="1" topLeftCell="A16" zoomScaleNormal="100" workbookViewId="0">
      <selection activeCell="T17" sqref="T17"/>
    </sheetView>
  </sheetViews>
  <sheetFormatPr defaultRowHeight="15" x14ac:dyDescent="0.25"/>
  <cols>
    <col min="1" max="1" width="1.7109375" customWidth="1"/>
    <col min="2" max="2" width="16.7109375" customWidth="1"/>
    <col min="3" max="3" width="5.7109375" customWidth="1"/>
    <col min="4" max="4" width="10.5703125" customWidth="1"/>
    <col min="5" max="5" width="10.28515625" customWidth="1"/>
    <col min="6" max="6" width="15.5703125" customWidth="1"/>
    <col min="7" max="7" width="0.7109375" customWidth="1"/>
    <col min="8" max="8" width="10.5703125" customWidth="1"/>
    <col min="9" max="9" width="10.28515625" customWidth="1"/>
    <col min="10" max="10" width="10.5703125" customWidth="1"/>
    <col min="11" max="11" width="0.7109375" customWidth="1"/>
    <col min="12" max="12" width="10.5703125" customWidth="1"/>
    <col min="13" max="13" width="10.28515625" customWidth="1"/>
    <col min="14" max="14" width="10.5703125" customWidth="1"/>
  </cols>
  <sheetData>
    <row r="2" spans="2:14" x14ac:dyDescent="0.25">
      <c r="B2" s="13" t="s">
        <v>0</v>
      </c>
      <c r="C2" s="19"/>
      <c r="D2" s="19"/>
      <c r="E2" s="19"/>
    </row>
    <row r="4" spans="2:14" x14ac:dyDescent="0.25">
      <c r="B4" s="18" t="s">
        <v>1</v>
      </c>
      <c r="C4" s="18"/>
      <c r="D4" s="18"/>
      <c r="E4" s="18"/>
      <c r="F4" s="18"/>
    </row>
    <row r="5" spans="2:14" ht="55.9" customHeight="1" x14ac:dyDescent="0.25">
      <c r="B5" s="17" t="s">
        <v>31</v>
      </c>
      <c r="C5" s="17"/>
      <c r="D5" s="17"/>
      <c r="E5" s="17"/>
      <c r="F5" s="17"/>
    </row>
    <row r="6" spans="2:14" x14ac:dyDescent="0.25">
      <c r="D6" s="1"/>
    </row>
    <row r="7" spans="2:14" x14ac:dyDescent="0.25">
      <c r="B7" t="s">
        <v>29</v>
      </c>
      <c r="F7" s="3">
        <v>225000</v>
      </c>
    </row>
    <row r="8" spans="2:14" x14ac:dyDescent="0.25">
      <c r="B8" s="5" t="s">
        <v>2</v>
      </c>
      <c r="E8" s="1"/>
    </row>
    <row r="9" spans="2:14" x14ac:dyDescent="0.25">
      <c r="B9" t="s">
        <v>3</v>
      </c>
      <c r="F9" s="4"/>
    </row>
    <row r="10" spans="2:14" x14ac:dyDescent="0.25">
      <c r="E10" s="2"/>
    </row>
    <row r="11" spans="2:14" x14ac:dyDescent="0.25">
      <c r="B11" t="s">
        <v>4</v>
      </c>
      <c r="F11" s="2">
        <f>IF(F7&gt;0,F7/9,F9*12/9)</f>
        <v>25000</v>
      </c>
    </row>
    <row r="12" spans="2:14" x14ac:dyDescent="0.25">
      <c r="E12" s="2"/>
    </row>
    <row r="13" spans="2:14" x14ac:dyDescent="0.25">
      <c r="B13" t="s">
        <v>30</v>
      </c>
      <c r="F13" s="2">
        <f>203700/12</f>
        <v>16975</v>
      </c>
    </row>
    <row r="16" spans="2:14" ht="14.45" customHeight="1" x14ac:dyDescent="0.25">
      <c r="B16" s="20" t="s">
        <v>5</v>
      </c>
      <c r="C16" s="20"/>
      <c r="D16" s="20"/>
      <c r="E16" s="20"/>
      <c r="F16" s="20"/>
      <c r="G16" s="20"/>
      <c r="H16" s="20"/>
      <c r="I16" s="20"/>
      <c r="J16" s="20"/>
      <c r="K16" s="20"/>
      <c r="L16" s="20"/>
      <c r="M16" s="20"/>
      <c r="N16" s="20"/>
    </row>
    <row r="17" spans="2:14" ht="71.45" customHeight="1" x14ac:dyDescent="0.25">
      <c r="B17" s="17" t="s">
        <v>6</v>
      </c>
      <c r="C17" s="17"/>
      <c r="D17" s="17"/>
      <c r="E17" s="17"/>
      <c r="F17" s="17"/>
      <c r="G17" s="17"/>
      <c r="H17" s="17"/>
      <c r="I17" s="17"/>
      <c r="J17" s="17"/>
      <c r="K17" s="17"/>
      <c r="L17" s="17"/>
      <c r="M17" s="17"/>
      <c r="N17" s="17"/>
    </row>
    <row r="20" spans="2:14" ht="45" x14ac:dyDescent="0.25">
      <c r="B20" s="6" t="s">
        <v>7</v>
      </c>
      <c r="C20" s="7" t="s">
        <v>8</v>
      </c>
      <c r="D20" s="7" t="s">
        <v>9</v>
      </c>
      <c r="E20" s="7" t="s">
        <v>10</v>
      </c>
      <c r="F20" s="7" t="s">
        <v>11</v>
      </c>
      <c r="G20" s="14"/>
      <c r="H20" s="7" t="s">
        <v>12</v>
      </c>
      <c r="I20" s="7" t="s">
        <v>13</v>
      </c>
      <c r="J20" s="7" t="s">
        <v>14</v>
      </c>
      <c r="K20" s="14"/>
      <c r="L20" s="7" t="s">
        <v>15</v>
      </c>
      <c r="M20" s="7" t="s">
        <v>16</v>
      </c>
      <c r="N20" s="7" t="s">
        <v>17</v>
      </c>
    </row>
    <row r="21" spans="2:14" x14ac:dyDescent="0.25">
      <c r="B21" s="8" t="s">
        <v>25</v>
      </c>
      <c r="C21" s="8" t="s">
        <v>28</v>
      </c>
      <c r="D21" s="9">
        <v>0.25</v>
      </c>
      <c r="E21" s="11">
        <f t="shared" ref="E21:E27" si="0">IF($C21="No",$F$11*D21,$F$13*D21)</f>
        <v>4243.75</v>
      </c>
      <c r="F21" s="15">
        <f>IF(D21="","",IF($C21="No",D21/D$29,E21/E$29))</f>
        <v>0.16975000000000001</v>
      </c>
      <c r="G21" s="14"/>
      <c r="H21" s="9">
        <v>0.5</v>
      </c>
      <c r="I21" s="11">
        <f t="shared" ref="I21:I27" si="1">IF($C21="No",$F$11*H21,$F$13*H21)</f>
        <v>8487.5</v>
      </c>
      <c r="J21" s="15">
        <f>IF(H21="","",IF($C21="No",H21/H$29,I21/I$29))</f>
        <v>0.33950000000000002</v>
      </c>
      <c r="K21" s="14"/>
      <c r="L21" s="9">
        <v>0.5</v>
      </c>
      <c r="M21" s="11">
        <f t="shared" ref="M21:M27" si="2">IF($C21="No",$F$11*L21,$F$13*L21)</f>
        <v>8487.5</v>
      </c>
      <c r="N21" s="15">
        <f>IF(L21="","",IF($C21="No",L21/L$29,M21/M$29))</f>
        <v>0.67900000000000005</v>
      </c>
    </row>
    <row r="22" spans="2:14" x14ac:dyDescent="0.25">
      <c r="B22" s="8" t="s">
        <v>27</v>
      </c>
      <c r="C22" s="8" t="s">
        <v>28</v>
      </c>
      <c r="D22" s="9">
        <v>0.75</v>
      </c>
      <c r="E22" s="11">
        <f t="shared" si="0"/>
        <v>12731.25</v>
      </c>
      <c r="F22" s="15">
        <f t="shared" ref="F22:F27" si="3">IF(D22="","",IF($C22="No",D22/D$29,E22/E$29))</f>
        <v>0.50924999999999998</v>
      </c>
      <c r="G22" s="14"/>
      <c r="H22" s="9">
        <v>0.5</v>
      </c>
      <c r="I22" s="11">
        <f t="shared" si="1"/>
        <v>8487.5</v>
      </c>
      <c r="J22" s="15">
        <f t="shared" ref="J22:J27" si="4">IF(H22="","",IF($C22="No",H22/H$29,I22/I$29))</f>
        <v>0.33950000000000002</v>
      </c>
      <c r="K22" s="14"/>
      <c r="L22" s="9"/>
      <c r="M22" s="11">
        <f t="shared" si="2"/>
        <v>0</v>
      </c>
      <c r="N22" s="15" t="str">
        <f t="shared" ref="N22:N27" si="5">IF(L22="","",IF($C22="No",L22/L$29,M22/M$29))</f>
        <v/>
      </c>
    </row>
    <row r="23" spans="2:14" x14ac:dyDescent="0.25">
      <c r="B23" s="8"/>
      <c r="C23" s="8"/>
      <c r="D23" s="9"/>
      <c r="E23" s="11">
        <f t="shared" si="0"/>
        <v>0</v>
      </c>
      <c r="F23" s="15" t="str">
        <f t="shared" si="3"/>
        <v/>
      </c>
      <c r="G23" s="14"/>
      <c r="H23" s="9"/>
      <c r="I23" s="11">
        <f t="shared" si="1"/>
        <v>0</v>
      </c>
      <c r="J23" s="15" t="str">
        <f t="shared" si="4"/>
        <v/>
      </c>
      <c r="K23" s="14"/>
      <c r="L23" s="9"/>
      <c r="M23" s="11">
        <f t="shared" si="2"/>
        <v>0</v>
      </c>
      <c r="N23" s="15" t="str">
        <f t="shared" si="5"/>
        <v/>
      </c>
    </row>
    <row r="24" spans="2:14" x14ac:dyDescent="0.25">
      <c r="B24" s="8"/>
      <c r="C24" s="8"/>
      <c r="D24" s="9"/>
      <c r="E24" s="11">
        <f t="shared" si="0"/>
        <v>0</v>
      </c>
      <c r="F24" s="15" t="str">
        <f t="shared" si="3"/>
        <v/>
      </c>
      <c r="G24" s="14"/>
      <c r="H24" s="9"/>
      <c r="I24" s="11">
        <f t="shared" si="1"/>
        <v>0</v>
      </c>
      <c r="J24" s="15" t="str">
        <f t="shared" si="4"/>
        <v/>
      </c>
      <c r="K24" s="14"/>
      <c r="L24" s="9"/>
      <c r="M24" s="11">
        <f t="shared" si="2"/>
        <v>0</v>
      </c>
      <c r="N24" s="15" t="str">
        <f t="shared" si="5"/>
        <v/>
      </c>
    </row>
    <row r="25" spans="2:14" x14ac:dyDescent="0.25">
      <c r="B25" s="8"/>
      <c r="C25" s="8"/>
      <c r="D25" s="9"/>
      <c r="E25" s="11">
        <f t="shared" si="0"/>
        <v>0</v>
      </c>
      <c r="F25" s="15" t="str">
        <f t="shared" si="3"/>
        <v/>
      </c>
      <c r="G25" s="14"/>
      <c r="H25" s="9"/>
      <c r="I25" s="11">
        <f t="shared" si="1"/>
        <v>0</v>
      </c>
      <c r="J25" s="15" t="str">
        <f t="shared" si="4"/>
        <v/>
      </c>
      <c r="K25" s="14"/>
      <c r="L25" s="9"/>
      <c r="M25" s="11">
        <f t="shared" si="2"/>
        <v>0</v>
      </c>
      <c r="N25" s="15" t="str">
        <f t="shared" si="5"/>
        <v/>
      </c>
    </row>
    <row r="26" spans="2:14" x14ac:dyDescent="0.25">
      <c r="B26" s="8"/>
      <c r="C26" s="8"/>
      <c r="D26" s="9"/>
      <c r="E26" s="11">
        <f t="shared" si="0"/>
        <v>0</v>
      </c>
      <c r="F26" s="15" t="str">
        <f t="shared" si="3"/>
        <v/>
      </c>
      <c r="G26" s="14"/>
      <c r="H26" s="9"/>
      <c r="I26" s="11">
        <f t="shared" si="1"/>
        <v>0</v>
      </c>
      <c r="J26" s="15" t="str">
        <f t="shared" si="4"/>
        <v/>
      </c>
      <c r="K26" s="14"/>
      <c r="L26" s="9"/>
      <c r="M26" s="11">
        <f t="shared" si="2"/>
        <v>0</v>
      </c>
      <c r="N26" s="15" t="str">
        <f t="shared" si="5"/>
        <v/>
      </c>
    </row>
    <row r="27" spans="2:14" x14ac:dyDescent="0.25">
      <c r="B27" s="8"/>
      <c r="C27" s="8"/>
      <c r="D27" s="9"/>
      <c r="E27" s="11">
        <f t="shared" si="0"/>
        <v>0</v>
      </c>
      <c r="F27" s="15" t="str">
        <f t="shared" si="3"/>
        <v/>
      </c>
      <c r="G27" s="14"/>
      <c r="H27" s="9"/>
      <c r="I27" s="11">
        <f t="shared" si="1"/>
        <v>0</v>
      </c>
      <c r="J27" s="15" t="str">
        <f t="shared" si="4"/>
        <v/>
      </c>
      <c r="K27" s="14"/>
      <c r="L27" s="9"/>
      <c r="M27" s="11">
        <f t="shared" si="2"/>
        <v>0</v>
      </c>
      <c r="N27" s="15" t="str">
        <f t="shared" si="5"/>
        <v/>
      </c>
    </row>
    <row r="28" spans="2:14" x14ac:dyDescent="0.25">
      <c r="B28" s="21" t="s">
        <v>18</v>
      </c>
      <c r="C28" s="22"/>
      <c r="D28" s="23"/>
      <c r="E28" s="11">
        <f>IF($C$22="Yes",$F$11*D22-E22,0)+IF($C$23="Yes",$F$11*D23-E23,0)+IF($C$24="Yes",$F$11*D24-E24,0)+IF($C$25="Yes",$F$11*D25-E25,0)+IF($C$26="Yes",$F$11*D26-E26,0)+IF($C$27="Yes",$F$11*D27-E27,0)+IF($C$21="Yes",$F$11*D21-E21,0)</f>
        <v>8025</v>
      </c>
      <c r="F28" s="16">
        <f>IFERROR(IF(E28="","",E$28/E$29),"")</f>
        <v>0.32100000000000001</v>
      </c>
      <c r="G28" s="14"/>
      <c r="H28" s="15" t="s">
        <v>19</v>
      </c>
      <c r="I28" s="11">
        <f>IF($C$22="Yes",$F$11*H22-I22,0)+IF($C$23="Yes",$F$11*H23-I23,0)+IF($C$24="Yes",$F$11*H24-I24,0)+IF($C$25="Yes",$F$11*H25-I25,0)+IF($C$26="Yes",$F$11*H26-I26,0)+IF($C$27="Yes",$F$11*H27-I27,0)+IF($C$21="Yes",$F$11*H21-I21,0)</f>
        <v>8025</v>
      </c>
      <c r="J28" s="16">
        <f>IFERROR(IF(I28="","",I$28/I$29),"")</f>
        <v>0.32100000000000001</v>
      </c>
      <c r="K28" s="14"/>
      <c r="L28" s="15" t="s">
        <v>19</v>
      </c>
      <c r="M28" s="11">
        <f>IF($C$22="Yes",$F$11*L22-M22,0)+IF($C$23="Yes",$F$11*L23-M23,0)+IF($C$24="Yes",$F$11*L24-M24,0)+IF($C$25="Yes",$F$11*L25-M25,0)+IF($C$26="Yes",$F$11*L26-M26,0)+IF($C$27="Yes",$F$11*L27-M27,0)+IF($C$21="Yes",$F$11*L21-M21,0)</f>
        <v>4012.5</v>
      </c>
      <c r="N28" s="16">
        <f>IFERROR(IF(M28="","",M$28/M$29),"")</f>
        <v>0.32100000000000001</v>
      </c>
    </row>
    <row r="29" spans="2:14" x14ac:dyDescent="0.25">
      <c r="B29" s="24" t="s">
        <v>20</v>
      </c>
      <c r="C29" s="25"/>
      <c r="D29" s="10">
        <f t="shared" ref="D29" si="6">SUM(D21:D28)</f>
        <v>1</v>
      </c>
      <c r="E29" s="12">
        <f>SUM(E21:E28)</f>
        <v>25000</v>
      </c>
      <c r="F29" s="10">
        <f>SUM(F21:F28)</f>
        <v>1</v>
      </c>
      <c r="G29" s="14"/>
      <c r="H29" s="10">
        <f>SUM(H21:H28)</f>
        <v>1</v>
      </c>
      <c r="I29" s="12">
        <f>SUM(I21:I28)</f>
        <v>25000</v>
      </c>
      <c r="J29" s="10">
        <f>SUM(J21:J28)</f>
        <v>1</v>
      </c>
      <c r="K29" s="14"/>
      <c r="L29" s="10">
        <f>SUM(L21:L28)</f>
        <v>0.5</v>
      </c>
      <c r="M29" s="12">
        <f>SUM(M21:M28)</f>
        <v>12500</v>
      </c>
      <c r="N29" s="10">
        <f t="shared" ref="N29" si="7">SUM(N21:N28)</f>
        <v>1</v>
      </c>
    </row>
    <row r="32" spans="2:14" x14ac:dyDescent="0.25">
      <c r="B32" s="18" t="s">
        <v>21</v>
      </c>
      <c r="C32" s="18"/>
      <c r="D32" s="18"/>
      <c r="E32" s="18"/>
      <c r="F32" s="18"/>
      <c r="G32" s="18"/>
      <c r="H32" s="18"/>
      <c r="I32" s="18"/>
      <c r="J32" s="18"/>
      <c r="K32" s="18"/>
      <c r="L32" s="18"/>
      <c r="M32" s="18"/>
      <c r="N32" s="18"/>
    </row>
    <row r="33" spans="2:14" ht="44.45" customHeight="1" x14ac:dyDescent="0.25">
      <c r="B33" s="17" t="s">
        <v>22</v>
      </c>
      <c r="C33" s="17"/>
      <c r="D33" s="17"/>
      <c r="E33" s="17"/>
      <c r="F33" s="17"/>
      <c r="G33" s="17"/>
      <c r="H33" s="17"/>
      <c r="I33" s="17"/>
      <c r="J33" s="17"/>
      <c r="K33" s="17"/>
      <c r="L33" s="17"/>
      <c r="M33" s="17"/>
      <c r="N33" s="17"/>
    </row>
    <row r="35" spans="2:14" x14ac:dyDescent="0.25">
      <c r="B35" s="18" t="s">
        <v>23</v>
      </c>
      <c r="C35" s="18"/>
      <c r="D35" s="18"/>
      <c r="E35" s="18"/>
      <c r="F35" s="18"/>
      <c r="G35" s="18"/>
      <c r="H35" s="18"/>
      <c r="I35" s="18"/>
      <c r="J35" s="18"/>
      <c r="K35" s="18"/>
      <c r="L35" s="18"/>
      <c r="M35" s="18"/>
      <c r="N35" s="18"/>
    </row>
    <row r="36" spans="2:14" ht="14.45" customHeight="1" x14ac:dyDescent="0.25">
      <c r="B36" s="17" t="s">
        <v>24</v>
      </c>
      <c r="C36" s="17"/>
      <c r="D36" s="17"/>
      <c r="E36" s="17"/>
      <c r="F36" s="17"/>
      <c r="G36" s="17"/>
      <c r="H36" s="17"/>
      <c r="I36" s="17"/>
      <c r="J36" s="17"/>
      <c r="K36" s="17"/>
      <c r="L36" s="17"/>
      <c r="M36" s="17"/>
      <c r="N36" s="17"/>
    </row>
  </sheetData>
  <mergeCells count="11">
    <mergeCell ref="B29:C29"/>
    <mergeCell ref="B32:N32"/>
    <mergeCell ref="B33:N33"/>
    <mergeCell ref="B35:N35"/>
    <mergeCell ref="B36:N36"/>
    <mergeCell ref="B28:D28"/>
    <mergeCell ref="C2:E2"/>
    <mergeCell ref="B4:F4"/>
    <mergeCell ref="B5:F5"/>
    <mergeCell ref="B16:N16"/>
    <mergeCell ref="B17:N17"/>
  </mergeCells>
  <dataValidations count="1">
    <dataValidation type="list" allowBlank="1" showInputMessage="1" showErrorMessage="1" sqref="C21:C27" xr:uid="{F685A865-834F-4C1C-BAD8-8C1984DBAC67}">
      <formula1>"Yes,No"</formula1>
    </dataValidation>
  </dataValidations>
  <pageMargins left="0.5" right="0.5" top="0.75" bottom="0.75" header="0.3" footer="0.3"/>
  <pageSetup scale="7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F5FBA9670B88E4C874EDA7115530691" ma:contentTypeVersion="11" ma:contentTypeDescription="Create a new document." ma:contentTypeScope="" ma:versionID="2cfe93a3037a069d8248082087b4036f">
  <xsd:schema xmlns:xsd="http://www.w3.org/2001/XMLSchema" xmlns:xs="http://www.w3.org/2001/XMLSchema" xmlns:p="http://schemas.microsoft.com/office/2006/metadata/properties" xmlns:ns2="69e76f9f-f952-458f-8999-02571d9f5240" xmlns:ns3="5110d797-7c41-40d1-948c-7957100e95b7" targetNamespace="http://schemas.microsoft.com/office/2006/metadata/properties" ma:root="true" ma:fieldsID="eeab04857a7f0266c3b66bac321c5476" ns2:_="" ns3:_="">
    <xsd:import namespace="69e76f9f-f952-458f-8999-02571d9f5240"/>
    <xsd:import namespace="5110d797-7c41-40d1-948c-7957100e95b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e76f9f-f952-458f-8999-02571d9f52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10d797-7c41-40d1-948c-7957100e95b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2340DC-869B-4C4B-ABEF-ABB91635BBA7}">
  <ds:schemaRefs>
    <ds:schemaRef ds:uri="http://schemas.microsoft.com/office/2006/metadata/properties"/>
    <ds:schemaRef ds:uri="5110d797-7c41-40d1-948c-7957100e95b7"/>
    <ds:schemaRef ds:uri="http://purl.org/dc/dcmitype/"/>
    <ds:schemaRef ds:uri="http://schemas.openxmlformats.org/package/2006/metadata/core-properties"/>
    <ds:schemaRef ds:uri="http://schemas.microsoft.com/office/2006/documentManagement/types"/>
    <ds:schemaRef ds:uri="http://purl.org/dc/elements/1.1/"/>
    <ds:schemaRef ds:uri="http://www.w3.org/XML/1998/namespace"/>
    <ds:schemaRef ds:uri="http://purl.org/dc/terms/"/>
    <ds:schemaRef ds:uri="http://schemas.microsoft.com/office/infopath/2007/PartnerControls"/>
    <ds:schemaRef ds:uri="69e76f9f-f952-458f-8999-02571d9f5240"/>
  </ds:schemaRefs>
</ds:datastoreItem>
</file>

<file path=customXml/itemProps2.xml><?xml version="1.0" encoding="utf-8"?>
<ds:datastoreItem xmlns:ds="http://schemas.openxmlformats.org/officeDocument/2006/customXml" ds:itemID="{F7B24773-7870-48E4-BEC7-A5B2BF8ABDAE}">
  <ds:schemaRefs>
    <ds:schemaRef ds:uri="http://schemas.microsoft.com/sharepoint/v3/contenttype/forms"/>
  </ds:schemaRefs>
</ds:datastoreItem>
</file>

<file path=customXml/itemProps3.xml><?xml version="1.0" encoding="utf-8"?>
<ds:datastoreItem xmlns:ds="http://schemas.openxmlformats.org/officeDocument/2006/customXml" ds:itemID="{59BF1B0E-63B2-4769-8C10-CD64DA6C5B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e76f9f-f952-458f-8999-02571d9f5240"/>
    <ds:schemaRef ds:uri="5110d797-7c41-40d1-948c-7957100e95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Example_Under Cap</vt:lpstr>
      <vt:lpstr>Example_Over Cap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Allison Philabaum Shah</dc:creator>
  <cp:keywords/>
  <dc:description/>
  <cp:lastModifiedBy>Caristine Earl-Prince</cp:lastModifiedBy>
  <cp:revision/>
  <dcterms:created xsi:type="dcterms:W3CDTF">2021-05-07T15:12:58Z</dcterms:created>
  <dcterms:modified xsi:type="dcterms:W3CDTF">2022-06-02T00:57:38Z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0x0101009F5FBA9670B88E4C874EDA7115530691</vt:lpwstr>
  </property>
</Properties>
</file>